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M-PNRR\M5C2 I1.1 - Sostegno vulnerabili e anziani non autosuff\1.1.3\VARIAZIONI PROGETTUALI\Linee guida variazioni\02nov\"/>
    </mc:Choice>
  </mc:AlternateContent>
  <xr:revisionPtr revIDLastSave="0" documentId="13_ncr:1_{43B800D2-09F2-4776-8400-78BCB70F49CC}" xr6:coauthVersionLast="47" xr6:coauthVersionMax="47" xr10:uidLastSave="{00000000-0000-0000-0000-000000000000}"/>
  <bookViews>
    <workbookView xWindow="-120" yWindow="-120" windowWidth="29040" windowHeight="15840" xr2:uid="{2BCF9BB3-3B51-4C24-BE9E-00E9CC28E1A9}"/>
  </bookViews>
  <sheets>
    <sheet name="All 2_Piano finanziario" sheetId="15" r:id="rId1"/>
    <sheet name="Esempio solo autorizzazioni " sheetId="11" r:id="rId2"/>
    <sheet name="Esempio solo comunicazioni" sheetId="13" r:id="rId3"/>
    <sheet name="Lista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1" l="1"/>
  <c r="D33" i="11"/>
  <c r="L21" i="15"/>
  <c r="H22" i="11"/>
  <c r="J22" i="11"/>
  <c r="L22" i="11" s="1"/>
  <c r="K28" i="15"/>
  <c r="K23" i="15"/>
  <c r="K27" i="15"/>
  <c r="J16" i="11"/>
  <c r="D33" i="15"/>
  <c r="J26" i="15"/>
  <c r="J25" i="15"/>
  <c r="A24" i="15"/>
  <c r="H22" i="15"/>
  <c r="J22" i="15" s="1"/>
  <c r="H21" i="15"/>
  <c r="J21" i="15" s="1"/>
  <c r="H20" i="15"/>
  <c r="J20" i="15" s="1"/>
  <c r="A20" i="15"/>
  <c r="H15" i="15"/>
  <c r="G14" i="15"/>
  <c r="I14" i="15" s="1"/>
  <c r="I13" i="15"/>
  <c r="G13" i="15"/>
  <c r="A13" i="15"/>
  <c r="H11" i="15"/>
  <c r="G10" i="15"/>
  <c r="I10" i="15" s="1"/>
  <c r="G9" i="15"/>
  <c r="I9" i="15" s="1"/>
  <c r="G8" i="15"/>
  <c r="I8" i="15" s="1"/>
  <c r="A8" i="15"/>
  <c r="H26" i="13"/>
  <c r="J26" i="13" s="1"/>
  <c r="H25" i="13"/>
  <c r="J25" i="13" s="1"/>
  <c r="A24" i="13"/>
  <c r="H22" i="13"/>
  <c r="J22" i="13" s="1"/>
  <c r="H21" i="13"/>
  <c r="J21" i="13" s="1"/>
  <c r="H20" i="13"/>
  <c r="J20" i="13" s="1"/>
  <c r="A20" i="13"/>
  <c r="H15" i="13"/>
  <c r="G14" i="13"/>
  <c r="I14" i="13" s="1"/>
  <c r="G13" i="13"/>
  <c r="I13" i="13" s="1"/>
  <c r="I15" i="13" s="1"/>
  <c r="A13" i="13"/>
  <c r="H11" i="13"/>
  <c r="G10" i="13"/>
  <c r="I10" i="13" s="1"/>
  <c r="G9" i="13"/>
  <c r="I9" i="13" s="1"/>
  <c r="I8" i="13"/>
  <c r="I11" i="13" s="1"/>
  <c r="G8" i="13"/>
  <c r="A8" i="13"/>
  <c r="H26" i="11"/>
  <c r="J26" i="11" s="1"/>
  <c r="L26" i="11" s="1"/>
  <c r="J25" i="11"/>
  <c r="H25" i="11"/>
  <c r="A24" i="11"/>
  <c r="H21" i="11"/>
  <c r="J21" i="11" s="1"/>
  <c r="L21" i="11" s="1"/>
  <c r="H20" i="11"/>
  <c r="A20" i="11"/>
  <c r="H15" i="11"/>
  <c r="I14" i="11"/>
  <c r="G14" i="11"/>
  <c r="G13" i="11"/>
  <c r="I13" i="11" s="1"/>
  <c r="A13" i="11"/>
  <c r="H11" i="11"/>
  <c r="I10" i="11"/>
  <c r="G10" i="11"/>
  <c r="G9" i="11"/>
  <c r="I9" i="11" s="1"/>
  <c r="G8" i="11"/>
  <c r="I8" i="11" s="1"/>
  <c r="A8" i="11"/>
  <c r="K22" i="11" l="1"/>
  <c r="J20" i="11"/>
  <c r="K20" i="11" s="1"/>
  <c r="K29" i="15"/>
  <c r="I15" i="15"/>
  <c r="I11" i="15"/>
  <c r="I16" i="15" s="1"/>
  <c r="B34" i="15"/>
  <c r="J15" i="15"/>
  <c r="L25" i="15" s="1"/>
  <c r="L26" i="15"/>
  <c r="K26" i="15"/>
  <c r="K20" i="15"/>
  <c r="J23" i="15"/>
  <c r="J11" i="15"/>
  <c r="K21" i="15"/>
  <c r="K22" i="15"/>
  <c r="J27" i="15"/>
  <c r="C34" i="15" s="1"/>
  <c r="K25" i="15"/>
  <c r="J23" i="13"/>
  <c r="K20" i="13"/>
  <c r="K21" i="13"/>
  <c r="B33" i="13"/>
  <c r="B35" i="13" s="1"/>
  <c r="I16" i="13"/>
  <c r="J16" i="13" s="1"/>
  <c r="J11" i="13"/>
  <c r="L22" i="13" s="1"/>
  <c r="K22" i="13"/>
  <c r="J15" i="13"/>
  <c r="L26" i="13" s="1"/>
  <c r="B34" i="13"/>
  <c r="L25" i="13"/>
  <c r="K25" i="13"/>
  <c r="J27" i="13"/>
  <c r="C34" i="13" s="1"/>
  <c r="D34" i="13" s="1"/>
  <c r="K26" i="13"/>
  <c r="K21" i="11"/>
  <c r="K26" i="11"/>
  <c r="K27" i="11" s="1"/>
  <c r="I11" i="11"/>
  <c r="I15" i="11"/>
  <c r="K25" i="11"/>
  <c r="J27" i="11"/>
  <c r="C34" i="11" s="1"/>
  <c r="D34" i="11" s="1"/>
  <c r="J23" i="11" l="1"/>
  <c r="C33" i="11" s="1"/>
  <c r="D35" i="11" s="1"/>
  <c r="K23" i="11"/>
  <c r="K28" i="11" s="1"/>
  <c r="K29" i="11" s="1"/>
  <c r="B33" i="15"/>
  <c r="B35" i="15" s="1"/>
  <c r="D34" i="15"/>
  <c r="L22" i="15"/>
  <c r="J28" i="15"/>
  <c r="J29" i="15" s="1"/>
  <c r="C33" i="15"/>
  <c r="L20" i="15"/>
  <c r="L20" i="13"/>
  <c r="K23" i="13"/>
  <c r="K27" i="13"/>
  <c r="L21" i="13"/>
  <c r="J28" i="13"/>
  <c r="J29" i="13" s="1"/>
  <c r="C33" i="13"/>
  <c r="B33" i="11"/>
  <c r="I16" i="11"/>
  <c r="J11" i="11"/>
  <c r="B34" i="11"/>
  <c r="J15" i="11"/>
  <c r="C35" i="11" l="1"/>
  <c r="J28" i="11"/>
  <c r="J29" i="11" s="1"/>
  <c r="D35" i="15"/>
  <c r="C35" i="15"/>
  <c r="K28" i="13"/>
  <c r="K29" i="13" s="1"/>
  <c r="C35" i="13"/>
  <c r="D33" i="13"/>
  <c r="D35" i="13" s="1"/>
  <c r="L25" i="11"/>
  <c r="B3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tc={D0D0E402-1BFF-47D4-9BCA-5210F611C2DB}</author>
    <author>tc={EADBD43D-2E9E-45A2-BCBD-65BB6DC9D3A8}</author>
    <author>tc={7416FEBF-EE9C-4A4E-AE29-0796A04D3C19}</author>
    <author>tc={67BB3E7C-2221-4887-BA80-711F0FF46782}</author>
  </authors>
  <commentList>
    <comment ref="H7" authorId="0" shapeId="0" xr:uid="{D0D0E402-1BFF-47D4-9BCA-5210F611C2DB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H12" authorId="1" shapeId="0" xr:uid="{EADBD43D-2E9E-45A2-BCBD-65BB6DC9D3A8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D19" authorId="2" shapeId="0" xr:uid="{7416FEBF-EE9C-4A4E-AE29-0796A04D3C19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D24" authorId="3" shapeId="0" xr:uid="{67BB3E7C-2221-4887-BA80-711F0FF4678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tc={D72CE237-2772-4B1E-B401-7C79882A7C5E}</author>
    <author>tc={38DF7C65-B4CA-4FD4-B339-BD33B28EAC5D}</author>
    <author>tc={B031CE65-37DB-46D9-9559-36001AE2B6B5}</author>
    <author>tc={7A62F97D-1290-4719-9BC1-419C9BE6C7EC}</author>
  </authors>
  <commentList>
    <comment ref="H7" authorId="0" shapeId="0" xr:uid="{D72CE237-2772-4B1E-B401-7C79882A7C5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H12" authorId="1" shapeId="0" xr:uid="{38DF7C65-B4CA-4FD4-B339-BD33B28EAC5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D19" authorId="2" shapeId="0" xr:uid="{B031CE65-37DB-46D9-9559-36001AE2B6B5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D24" authorId="3" shapeId="0" xr:uid="{7A62F97D-1290-4719-9BC1-419C9BE6C7EC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tc={F8E3385E-110C-433A-83D7-3CE23531CE51}</author>
    <author>tc={7EABD3FC-4367-402B-82B5-86BD120FF95F}</author>
    <author>tc={5E6164C7-9207-4893-A133-333079E5439D}</author>
    <author>tc={B7BA4FF3-4F52-4BC3-9E13-31761DB59666}</author>
  </authors>
  <commentList>
    <comment ref="H7" authorId="0" shapeId="0" xr:uid="{F8E3385E-110C-433A-83D7-3CE23531CE51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H12" authorId="1" shapeId="0" xr:uid="{7EABD3FC-4367-402B-82B5-86BD120FF95F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D19" authorId="2" shapeId="0" xr:uid="{5E6164C7-9207-4893-A133-333079E5439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D24" authorId="3" shapeId="0" xr:uid="{B7BA4FF3-4F52-4BC3-9E13-31761DB59666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sharedStrings.xml><?xml version="1.0" encoding="utf-8"?>
<sst xmlns="http://schemas.openxmlformats.org/spreadsheetml/2006/main" count="322" uniqueCount="73">
  <si>
    <t>ALLEGATO 2_PIANO FINANZIARIO</t>
  </si>
  <si>
    <t xml:space="preserve">REGIONE </t>
  </si>
  <si>
    <t xml:space="preserve">ANAGRAFICA ATS </t>
  </si>
  <si>
    <t>ENTE CAPOFILA</t>
  </si>
  <si>
    <t>CUP</t>
  </si>
  <si>
    <t>PIANO FINANZIARIO INIZIALE</t>
  </si>
  <si>
    <t>Azione</t>
  </si>
  <si>
    <t>SottoAzione</t>
  </si>
  <si>
    <t>Voce di Costo L1</t>
  </si>
  <si>
    <t>Costo Unitario</t>
  </si>
  <si>
    <t>Unità di Misura</t>
  </si>
  <si>
    <t>Quantita</t>
  </si>
  <si>
    <t>Importo</t>
  </si>
  <si>
    <t>Importo Iva</t>
  </si>
  <si>
    <t>Totale</t>
  </si>
  <si>
    <t>SUB TOTALE A GARANZIA DEL LEPS DIMISSIONI PROTETTE</t>
  </si>
  <si>
    <t>SUB TOTALE B-RAFFORZAMENTO DELL'OFFERTA DI SERVIZI DI ASSISTENZA DOMICILIARE SOCIO-ASSISTENZIALE</t>
  </si>
  <si>
    <t>TOTALE</t>
  </si>
  <si>
    <t xml:space="preserve">PIANO FINANZIARIO MODIFICATO </t>
  </si>
  <si>
    <t>Riclassificazione in Regis</t>
  </si>
  <si>
    <t xml:space="preserve">Importo </t>
  </si>
  <si>
    <t>totale variazione sotto azioni</t>
  </si>
  <si>
    <t>percentuale variazione tra sotto azioni</t>
  </si>
  <si>
    <t>GIUSTIFICAZIONI
per ogni giustificazione utilizzare al massimo 1.000 caratteri</t>
  </si>
  <si>
    <t>SUB TOTALE SUB TOTALE -A- GARANZIA DEL LEPS DIMISSIONI PROTETTE</t>
  </si>
  <si>
    <t>SUB TOTALE  B-RAFFORZAMENTO DELL'OFFERTA DI SERVIZI DI ASSISTENZA DOMICILIARE SOCIO-ASSISTENZIALE</t>
  </si>
  <si>
    <r>
      <t xml:space="preserve">la differenza tra totale progetto modificato e progetto originario deve essere uguale a </t>
    </r>
    <r>
      <rPr>
        <b/>
        <sz val="11"/>
        <color rgb="FFFF0000"/>
        <rFont val="Calibri Light"/>
        <family val="2"/>
        <scheme val="major"/>
      </rPr>
      <t>zero</t>
    </r>
  </si>
  <si>
    <r>
      <t xml:space="preserve">il totale delle VARIAZIONI deve essere uguale a </t>
    </r>
    <r>
      <rPr>
        <b/>
        <sz val="11"/>
        <color rgb="FFFF0000"/>
        <rFont val="Calibri Light"/>
        <family val="2"/>
        <scheme val="major"/>
      </rPr>
      <t>zero</t>
    </r>
  </si>
  <si>
    <t xml:space="preserve">PIANO FINANZIARIO
 VARIAZIONE </t>
  </si>
  <si>
    <t>AZIONE</t>
  </si>
  <si>
    <t>INIZIALE</t>
  </si>
  <si>
    <t>FINALE</t>
  </si>
  <si>
    <t>VARIAZIONE</t>
  </si>
  <si>
    <t xml:space="preserve">A-Garanzia del LEPS “Dimissioni protette” </t>
  </si>
  <si>
    <t>B-Rafforzamento dell’offerta di servizi di assistenza domiciliare socio-assistenziale</t>
  </si>
  <si>
    <t>*Note per la compilaizone</t>
  </si>
  <si>
    <t xml:space="preserve">- Evidenziare  le  linee modificate </t>
  </si>
  <si>
    <t>Matrice correlazione Voci di costo L1-Regis</t>
  </si>
  <si>
    <t>Assunzioni di personale --&gt; Costo del personale dipendente della PA</t>
  </si>
  <si>
    <t>Altre spese necessarie e funzionali alla realizzazione del progetto --&gt; Altro</t>
  </si>
  <si>
    <t>Ristrutturazione/Riqualificazione di immobili esistenti --&gt; Servizi esterni (compresi lavori)</t>
  </si>
  <si>
    <t>Appalti di servizi e forniture  --&gt; Servizi esterni (compresi lavori)</t>
  </si>
  <si>
    <t xml:space="preserve">Pubblicazione bandi di gara --&gt; Pubblicazioni </t>
  </si>
  <si>
    <t xml:space="preserve">Oneri connessi agli accordi/convenzioni con Enti del Terzo Settore  --&gt; Servizi esterni (compresi lavori)  (A REGIME: verrà aggiunta una apposita voce per questa tipologia di spesa) </t>
  </si>
  <si>
    <t>Assunzione esperti esterni --&gt; Personale non dipendente da destinare allo specifico progetto</t>
  </si>
  <si>
    <t>Appalti forniture --&gt; Servizi esterni (compresi lavori)</t>
  </si>
  <si>
    <t>Servizi di assistenza domiciliare integrata (quota sociale) --&gt; Altro</t>
  </si>
  <si>
    <t>Sservizi di assistenza domiciliare --&gt; Altro</t>
  </si>
  <si>
    <t xml:space="preserve">Accordi /convenzioni con Enti del Terzo settore --&gt; Servizi esterni (compresi lavori)  (A REGIME: verrà aggiunta una apposita voce per questa tipologia di spesa) </t>
  </si>
  <si>
    <t>Appalti di servizi e forniture</t>
  </si>
  <si>
    <t>Affidamento</t>
  </si>
  <si>
    <t>Altre spese necessarie e funzionali alla realizzazione del progetto</t>
  </si>
  <si>
    <t>digitalizzazione del sistema</t>
  </si>
  <si>
    <t>A2-Formazione specifica operatori</t>
  </si>
  <si>
    <t>n.affidamenti</t>
  </si>
  <si>
    <t>B 1 Realizzazione di investimenti infrastrutturali per la riqualificazione degli immobili in gruppi di appartamenti autonomi, corredati da dotazione strumentale tecnologica atta a garantire l’autonomia dell’anziano e il collegamento alla rete dei servizi integrati sociali e sociosanitari per la continuità assistenziale</t>
  </si>
  <si>
    <t>Oneri connessi agli accordi/convenzioni con Enti del Terzo Settore</t>
  </si>
  <si>
    <t>Ore</t>
  </si>
  <si>
    <t>Appalti forniture</t>
  </si>
  <si>
    <t>affidamento per acquisto arredi – SdS Senese</t>
  </si>
  <si>
    <t>voce modificata perché....</t>
  </si>
  <si>
    <t>A1-Attivazione dei servizi di assistenza domiciliare socio-assistenziale (assistenza domiciliare, telesoccorso, pasti a domicilio e assistenza tutelare integrativa)</t>
  </si>
  <si>
    <t>Costo del personale dipendente della PA</t>
  </si>
  <si>
    <t>Acquisizione di esperti esterni</t>
  </si>
  <si>
    <t xml:space="preserve"> Altro</t>
  </si>
  <si>
    <t>B1-Attivazione dei servizi di assistenza domiciliare ad integrazione dei livelli essenziali</t>
  </si>
  <si>
    <t>Servizi esterni (compresi lavori)</t>
  </si>
  <si>
    <t>Altro specifico</t>
  </si>
  <si>
    <t xml:space="preserve">Pubblicazioni </t>
  </si>
  <si>
    <t xml:space="preserve">Servizi esterni (compresi lavori)  (A REGIME: verrà aggiunta una apposita voce per questa tipologia di spesa) </t>
  </si>
  <si>
    <t>Assuzioni di personale</t>
  </si>
  <si>
    <t>Personale non dipendente da destinare allo specifico progetto</t>
  </si>
  <si>
    <t>Pubblicazione bandi di 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</si>
</sst>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\ [$€-410]_-;\-* #,##0\ [$€-410]_-;_-* &quot;-&quot;??\ [$€-410]_-;_-@_-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name val="Calibri"/>
      <family val="2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3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164" fontId="10" fillId="0" borderId="15" xfId="1" applyNumberFormat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9" fontId="10" fillId="3" borderId="22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1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2" fillId="0" borderId="0" xfId="0" applyFont="1"/>
    <xf numFmtId="164" fontId="10" fillId="4" borderId="4" xfId="1" applyNumberFormat="1" applyFont="1" applyFill="1" applyBorder="1" applyAlignment="1">
      <alignment horizontal="center" vertical="center"/>
    </xf>
    <xf numFmtId="164" fontId="9" fillId="0" borderId="1" xfId="1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0" fontId="9" fillId="0" borderId="1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164" fontId="10" fillId="4" borderId="1" xfId="1" applyNumberFormat="1" applyFont="1" applyFill="1" applyBorder="1" applyAlignment="1">
      <alignment horizontal="center" vertical="center" wrapText="1"/>
    </xf>
    <xf numFmtId="164" fontId="10" fillId="3" borderId="7" xfId="1" applyNumberFormat="1" applyFont="1" applyFill="1" applyBorder="1" applyAlignment="1">
      <alignment horizontal="center" vertical="center" wrapText="1"/>
    </xf>
    <xf numFmtId="164" fontId="10" fillId="4" borderId="20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10" fillId="4" borderId="3" xfId="1" applyNumberFormat="1" applyFont="1" applyFill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0" fillId="0" borderId="15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6" xfId="1" applyFont="1" applyBorder="1" applyAlignment="1">
      <alignment horizontal="left" vertical="center" wrapText="1"/>
    </xf>
    <xf numFmtId="164" fontId="10" fillId="0" borderId="3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164" fontId="9" fillId="0" borderId="1" xfId="1" applyNumberFormat="1" applyFont="1" applyBorder="1" applyAlignment="1">
      <alignment horizontal="left" vertical="center"/>
    </xf>
    <xf numFmtId="164" fontId="9" fillId="0" borderId="0" xfId="1" applyNumberFormat="1" applyFont="1" applyAlignment="1">
      <alignment horizontal="center" vertical="center"/>
    </xf>
    <xf numFmtId="9" fontId="10" fillId="0" borderId="16" xfId="1" applyNumberFormat="1" applyFont="1" applyBorder="1" applyAlignment="1">
      <alignment horizontal="center" vertical="center" wrapText="1"/>
    </xf>
    <xf numFmtId="9" fontId="10" fillId="0" borderId="27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23" xfId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 wrapText="1"/>
    </xf>
    <xf numFmtId="0" fontId="14" fillId="0" borderId="35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2" fillId="6" borderId="1" xfId="1" applyFont="1" applyFill="1" applyBorder="1" applyAlignment="1">
      <alignment horizontal="left" vertical="center" wrapText="1"/>
    </xf>
    <xf numFmtId="164" fontId="5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 wrapText="1"/>
    </xf>
    <xf numFmtId="10" fontId="9" fillId="6" borderId="1" xfId="3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6" fontId="13" fillId="0" borderId="10" xfId="1" applyNumberFormat="1" applyFont="1" applyBorder="1" applyAlignment="1">
      <alignment horizontal="center" vertical="center"/>
    </xf>
    <xf numFmtId="166" fontId="13" fillId="0" borderId="12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left" vertical="center"/>
    </xf>
    <xf numFmtId="164" fontId="10" fillId="0" borderId="4" xfId="1" applyNumberFormat="1" applyFont="1" applyBorder="1" applyAlignment="1">
      <alignment horizontal="left" vertical="center" wrapText="1"/>
    </xf>
    <xf numFmtId="0" fontId="10" fillId="0" borderId="3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164" fontId="10" fillId="0" borderId="38" xfId="1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vertical="center" wrapText="1"/>
    </xf>
    <xf numFmtId="0" fontId="10" fillId="0" borderId="7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164" fontId="6" fillId="2" borderId="24" xfId="1" applyNumberFormat="1" applyFont="1" applyFill="1" applyBorder="1" applyAlignment="1">
      <alignment horizontal="center" vertical="center" wrapText="1"/>
    </xf>
    <xf numFmtId="164" fontId="6" fillId="2" borderId="25" xfId="1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10" fillId="0" borderId="31" xfId="1" applyNumberFormat="1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 vertical="center"/>
    </xf>
    <xf numFmtId="0" fontId="10" fillId="4" borderId="32" xfId="1" applyFont="1" applyFill="1" applyBorder="1" applyAlignment="1">
      <alignment horizontal="center" vertical="center" wrapText="1"/>
    </xf>
    <xf numFmtId="0" fontId="10" fillId="4" borderId="33" xfId="1" applyFont="1" applyFill="1" applyBorder="1" applyAlignment="1">
      <alignment horizontal="center" vertical="center" wrapText="1"/>
    </xf>
    <xf numFmtId="0" fontId="10" fillId="4" borderId="34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wrapText="1"/>
    </xf>
    <xf numFmtId="0" fontId="10" fillId="4" borderId="18" xfId="1" applyFont="1" applyFill="1" applyBorder="1" applyAlignment="1">
      <alignment horizontal="center" vertical="center" wrapText="1"/>
    </xf>
    <xf numFmtId="0" fontId="10" fillId="4" borderId="19" xfId="1" applyFont="1" applyFill="1" applyBorder="1" applyAlignment="1">
      <alignment horizontal="center" vertical="center" wrapText="1"/>
    </xf>
  </cellXfs>
  <cellStyles count="4">
    <cellStyle name="Migliaia 2" xfId="2" xr:uid="{FECE7771-5280-4C32-9E6C-0A3DC04600B3}"/>
    <cellStyle name="Normale" xfId="0" builtinId="0"/>
    <cellStyle name="Normale 2" xfId="1" xr:uid="{1028EA4B-5782-4C72-AC37-106A29DF477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nzoni Francesca" id="{25EDC1DE-DCDE-42FE-B78D-80E08742A3CD}" userId="S::FManzoni@lavoro.gov.it::54eec8f0-2096-4ce4-9193-8b055a3b3fbe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3-08T09:22:22.17" personId="{25EDC1DE-DCDE-42FE-B78D-80E08742A3CD}" id="{D0D0E402-1BFF-47D4-9BCA-5210F611C2DB}">
    <text>in multifondo risulta zero</text>
  </threadedComment>
  <threadedComment ref="H12" dT="2023-03-08T09:22:22.17" personId="{25EDC1DE-DCDE-42FE-B78D-80E08742A3CD}" id="{EADBD43D-2E9E-45A2-BCBD-65BB6DC9D3A8}">
    <text>in multifondo risulta zero</text>
  </threadedComment>
  <threadedComment ref="D19" dT="2023-03-15T09:55:59.89" personId="{25EDC1DE-DCDE-42FE-B78D-80E08742A3CD}" id="{7416FEBF-EE9C-4A4E-AE29-0796A04D3C19}">
    <text>inserire la voce di costo del sistema REGIS e caricare il piano finaziario variato in REGIS/QUADRO ECONOMICO</text>
  </threadedComment>
  <threadedComment ref="D24" dT="2023-03-15T09:55:59.89" personId="{25EDC1DE-DCDE-42FE-B78D-80E08742A3CD}" id="{67BB3E7C-2221-4887-BA80-711F0FF46782}">
    <text>inserire la voce di costo del sistema REGIS e caricare il piano finaziario variato in REGIS/QUADRO ECONOMICO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7" dT="2023-03-08T09:22:22.17" personId="{25EDC1DE-DCDE-42FE-B78D-80E08742A3CD}" id="{D72CE237-2772-4B1E-B401-7C79882A7C5E}">
    <text>in multifondo risulta zero</text>
  </threadedComment>
  <threadedComment ref="H12" dT="2023-03-08T09:22:22.17" personId="{25EDC1DE-DCDE-42FE-B78D-80E08742A3CD}" id="{38DF7C65-B4CA-4FD4-B339-BD33B28EAC5D}">
    <text>in multifondo risulta zero</text>
  </threadedComment>
  <threadedComment ref="D19" dT="2023-03-15T09:55:59.89" personId="{25EDC1DE-DCDE-42FE-B78D-80E08742A3CD}" id="{B031CE65-37DB-46D9-9559-36001AE2B6B5}">
    <text>inserire la voce di costo del sistema REGIS e caricare il piano finaziario variato in REGIS/QUADRO ECONOMICO</text>
  </threadedComment>
  <threadedComment ref="D24" dT="2023-03-15T09:55:59.89" personId="{25EDC1DE-DCDE-42FE-B78D-80E08742A3CD}" id="{7A62F97D-1290-4719-9BC1-419C9BE6C7EC}">
    <text>inserire la voce di costo del sistema REGIS e caricare il piano finaziario variato in REGIS/QUADRO ECONOMICO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7" dT="2023-03-08T09:22:22.17" personId="{25EDC1DE-DCDE-42FE-B78D-80E08742A3CD}" id="{F8E3385E-110C-433A-83D7-3CE23531CE51}">
    <text>in multifondo risulta zero</text>
  </threadedComment>
  <threadedComment ref="H12" dT="2023-03-08T09:22:22.17" personId="{25EDC1DE-DCDE-42FE-B78D-80E08742A3CD}" id="{7EABD3FC-4367-402B-82B5-86BD120FF95F}">
    <text>in multifondo risulta zero</text>
  </threadedComment>
  <threadedComment ref="D19" dT="2023-03-15T09:55:59.89" personId="{25EDC1DE-DCDE-42FE-B78D-80E08742A3CD}" id="{5E6164C7-9207-4893-A133-333079E5439D}">
    <text>inserire la voce di costo del sistema REGIS e caricare il piano finaziario variato in REGIS/QUADRO ECONOMICO</text>
  </threadedComment>
  <threadedComment ref="D24" dT="2023-03-15T09:55:59.89" personId="{25EDC1DE-DCDE-42FE-B78D-80E08742A3CD}" id="{B7BA4FF3-4F52-4BC3-9E13-31761DB59666}">
    <text>inserire la voce di costo del sistema REGIS e caricare il piano finaziario variato in REGIS/QUADRO ECONOMICO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6CC7D-3920-459E-8D18-39C9B619F126}">
  <sheetPr>
    <pageSetUpPr fitToPage="1"/>
  </sheetPr>
  <dimension ref="A1:O54"/>
  <sheetViews>
    <sheetView tabSelected="1" zoomScale="80" zoomScaleNormal="80" zoomScaleSheetLayoutView="53" workbookViewId="0">
      <selection activeCell="A34" sqref="A34"/>
    </sheetView>
  </sheetViews>
  <sheetFormatPr defaultColWidth="9.140625" defaultRowHeight="27.75" customHeight="1" x14ac:dyDescent="0.25"/>
  <cols>
    <col min="1" max="1" width="66" style="13" customWidth="1"/>
    <col min="2" max="2" width="41.7109375" style="45" customWidth="1"/>
    <col min="3" max="3" width="24.140625" style="11" customWidth="1"/>
    <col min="4" max="4" width="20.85546875" style="13" customWidth="1"/>
    <col min="5" max="5" width="28.85546875" style="13" customWidth="1"/>
    <col min="6" max="6" width="19.140625" style="13" customWidth="1"/>
    <col min="7" max="7" width="22.28515625" style="13" customWidth="1"/>
    <col min="8" max="8" width="22.42578125" style="13" customWidth="1"/>
    <col min="9" max="9" width="32.5703125" style="13" customWidth="1"/>
    <col min="10" max="10" width="26.7109375" style="13" customWidth="1"/>
    <col min="11" max="11" width="20.5703125" style="13" customWidth="1"/>
    <col min="12" max="12" width="21" style="13" customWidth="1"/>
    <col min="13" max="13" width="32.7109375" style="13" customWidth="1"/>
    <col min="14" max="16384" width="9.140625" style="13"/>
  </cols>
  <sheetData>
    <row r="1" spans="1:15" s="2" customFormat="1" ht="27.7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</row>
    <row r="2" spans="1:15" s="2" customFormat="1" ht="15" x14ac:dyDescent="0.25">
      <c r="A2" s="33" t="s">
        <v>1</v>
      </c>
      <c r="B2" s="45"/>
      <c r="C2" s="45"/>
      <c r="D2" s="13"/>
      <c r="E2" s="13"/>
      <c r="F2" s="13"/>
      <c r="G2" s="13"/>
      <c r="H2" s="13"/>
      <c r="I2" s="13"/>
      <c r="J2" s="13"/>
      <c r="K2" s="95"/>
      <c r="L2" s="95"/>
      <c r="M2" s="95"/>
    </row>
    <row r="3" spans="1:15" s="2" customFormat="1" ht="15" x14ac:dyDescent="0.25">
      <c r="A3" s="2" t="s">
        <v>2</v>
      </c>
      <c r="B3" s="45"/>
      <c r="C3" s="45"/>
      <c r="D3" s="13"/>
      <c r="E3" s="13"/>
      <c r="F3" s="13"/>
      <c r="G3" s="13"/>
      <c r="H3" s="13"/>
      <c r="I3" s="13"/>
      <c r="J3" s="13"/>
      <c r="K3" s="95"/>
      <c r="L3" s="95"/>
      <c r="M3" s="95"/>
    </row>
    <row r="4" spans="1:15" s="2" customFormat="1" ht="15" x14ac:dyDescent="0.25">
      <c r="A4" s="33" t="s">
        <v>3</v>
      </c>
      <c r="B4" s="45"/>
      <c r="C4" s="45"/>
      <c r="D4" s="13"/>
      <c r="E4" s="13"/>
      <c r="F4" s="13"/>
      <c r="G4" s="13"/>
      <c r="H4" s="13"/>
      <c r="I4" s="13"/>
      <c r="J4" s="13"/>
      <c r="K4" s="95"/>
      <c r="L4" s="95"/>
      <c r="M4" s="95"/>
    </row>
    <row r="5" spans="1:15" s="2" customFormat="1" ht="15" x14ac:dyDescent="0.25">
      <c r="A5" s="33" t="s">
        <v>4</v>
      </c>
      <c r="B5" s="3"/>
      <c r="C5" s="45"/>
      <c r="D5" s="13"/>
      <c r="E5" s="13"/>
      <c r="F5" s="13"/>
      <c r="G5" s="13"/>
      <c r="H5" s="13"/>
      <c r="I5" s="13"/>
      <c r="J5" s="13"/>
      <c r="K5" s="95"/>
      <c r="L5" s="95"/>
      <c r="M5" s="95"/>
    </row>
    <row r="6" spans="1:15" ht="27.75" customHeight="1" thickBot="1" x14ac:dyDescent="0.3">
      <c r="A6" s="97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5"/>
      <c r="L6" s="95"/>
      <c r="M6" s="95"/>
    </row>
    <row r="7" spans="1:15" s="9" customFormat="1" ht="27.75" customHeight="1" x14ac:dyDescent="0.25">
      <c r="A7" s="4" t="s">
        <v>6</v>
      </c>
      <c r="B7" s="5" t="s">
        <v>7</v>
      </c>
      <c r="C7" s="5" t="s">
        <v>8</v>
      </c>
      <c r="D7" s="6" t="s">
        <v>9</v>
      </c>
      <c r="E7" s="5" t="s">
        <v>10</v>
      </c>
      <c r="F7" s="5" t="s">
        <v>11</v>
      </c>
      <c r="G7" s="7" t="s">
        <v>12</v>
      </c>
      <c r="H7" s="7" t="s">
        <v>13</v>
      </c>
      <c r="I7" s="5" t="s">
        <v>14</v>
      </c>
      <c r="J7" s="8">
        <v>0.15</v>
      </c>
      <c r="K7" s="95"/>
      <c r="L7" s="95"/>
      <c r="M7" s="95"/>
      <c r="N7" s="23"/>
      <c r="O7" s="23"/>
    </row>
    <row r="8" spans="1:15" s="23" customFormat="1" ht="63" customHeight="1" x14ac:dyDescent="0.25">
      <c r="A8" s="99" t="str">
        <f>Lista!B2</f>
        <v xml:space="preserve">A-Garanzia del LEPS “Dimissioni protette” </v>
      </c>
      <c r="B8" s="47"/>
      <c r="C8" s="47"/>
      <c r="D8" s="38"/>
      <c r="E8" s="64"/>
      <c r="F8" s="10"/>
      <c r="G8" s="38">
        <f>F8*D8</f>
        <v>0</v>
      </c>
      <c r="H8" s="10"/>
      <c r="I8" s="38">
        <f>G8+H8</f>
        <v>0</v>
      </c>
      <c r="J8" s="101"/>
      <c r="K8" s="95"/>
      <c r="L8" s="95"/>
      <c r="M8" s="95"/>
    </row>
    <row r="9" spans="1:15" s="23" customFormat="1" ht="63" customHeight="1" x14ac:dyDescent="0.25">
      <c r="A9" s="100"/>
      <c r="B9" s="47"/>
      <c r="C9" s="47"/>
      <c r="D9" s="38"/>
      <c r="E9" s="64"/>
      <c r="F9" s="64"/>
      <c r="G9" s="38">
        <f t="shared" ref="G9:G10" si="0">F9*D9</f>
        <v>0</v>
      </c>
      <c r="H9" s="10"/>
      <c r="I9" s="38">
        <f t="shared" ref="I9:I10" si="1">G9+H9</f>
        <v>0</v>
      </c>
      <c r="J9" s="102"/>
      <c r="K9" s="95"/>
      <c r="L9" s="95"/>
      <c r="M9" s="95"/>
    </row>
    <row r="10" spans="1:15" s="23" customFormat="1" ht="63" customHeight="1" thickBot="1" x14ac:dyDescent="0.3">
      <c r="A10" s="100"/>
      <c r="B10" s="47"/>
      <c r="C10" s="47"/>
      <c r="D10" s="38"/>
      <c r="E10" s="64"/>
      <c r="F10" s="64"/>
      <c r="G10" s="38">
        <f t="shared" si="0"/>
        <v>0</v>
      </c>
      <c r="H10" s="10"/>
      <c r="I10" s="38">
        <f t="shared" si="1"/>
        <v>0</v>
      </c>
      <c r="J10" s="102"/>
      <c r="K10" s="95"/>
      <c r="L10" s="95"/>
      <c r="M10" s="95"/>
    </row>
    <row r="11" spans="1:15" s="23" customFormat="1" ht="27.75" customHeight="1" thickBot="1" x14ac:dyDescent="0.3">
      <c r="A11" s="103" t="s">
        <v>15</v>
      </c>
      <c r="B11" s="104"/>
      <c r="C11" s="104"/>
      <c r="D11" s="104"/>
      <c r="E11" s="104"/>
      <c r="F11" s="104"/>
      <c r="G11" s="105"/>
      <c r="H11" s="35">
        <f>SUM(H8:H10)</f>
        <v>0</v>
      </c>
      <c r="I11" s="35">
        <f>SUM(I8:I10)</f>
        <v>0</v>
      </c>
      <c r="J11" s="36">
        <f>I11*$J$7</f>
        <v>0</v>
      </c>
      <c r="K11" s="95"/>
      <c r="L11" s="95"/>
      <c r="M11" s="95"/>
    </row>
    <row r="12" spans="1:15" s="9" customFormat="1" ht="27.75" customHeight="1" x14ac:dyDescent="0.25">
      <c r="A12" s="4" t="s">
        <v>6</v>
      </c>
      <c r="B12" s="46" t="s">
        <v>7</v>
      </c>
      <c r="C12" s="5" t="s">
        <v>8</v>
      </c>
      <c r="D12" s="6" t="s">
        <v>9</v>
      </c>
      <c r="E12" s="5" t="s">
        <v>10</v>
      </c>
      <c r="F12" s="5" t="s">
        <v>11</v>
      </c>
      <c r="G12" s="7" t="s">
        <v>12</v>
      </c>
      <c r="H12" s="7" t="s">
        <v>13</v>
      </c>
      <c r="I12" s="5" t="s">
        <v>14</v>
      </c>
      <c r="J12" s="59"/>
      <c r="K12" s="95"/>
      <c r="L12" s="95"/>
      <c r="M12" s="95"/>
      <c r="N12" s="23"/>
      <c r="O12" s="23"/>
    </row>
    <row r="13" spans="1:15" ht="27.75" customHeight="1" x14ac:dyDescent="0.25">
      <c r="A13" s="99" t="str">
        <f>Lista!B3</f>
        <v>B-Rafforzamento dell’offerta di servizi di assistenza domiciliare socio-assistenziale</v>
      </c>
      <c r="B13" s="48"/>
      <c r="C13" s="48"/>
      <c r="D13" s="38"/>
      <c r="E13" s="64"/>
      <c r="F13" s="10"/>
      <c r="G13" s="38">
        <f>F13*D13</f>
        <v>0</v>
      </c>
      <c r="H13" s="10"/>
      <c r="I13" s="38">
        <f>G13+H13</f>
        <v>0</v>
      </c>
      <c r="J13" s="60"/>
      <c r="K13" s="95"/>
      <c r="L13" s="95"/>
      <c r="M13" s="95"/>
      <c r="N13" s="23"/>
      <c r="O13" s="23"/>
    </row>
    <row r="14" spans="1:15" ht="27.75" customHeight="1" thickBot="1" x14ac:dyDescent="0.3">
      <c r="A14" s="100"/>
      <c r="B14" s="48"/>
      <c r="C14" s="48"/>
      <c r="D14" s="38"/>
      <c r="E14" s="48"/>
      <c r="F14" s="10"/>
      <c r="G14" s="38">
        <f t="shared" ref="G14" si="2">F14*D14</f>
        <v>0</v>
      </c>
      <c r="H14" s="10"/>
      <c r="I14" s="38">
        <f>G14+H14</f>
        <v>0</v>
      </c>
      <c r="J14" s="60"/>
      <c r="K14" s="95"/>
      <c r="L14" s="95"/>
      <c r="M14" s="95"/>
      <c r="N14" s="23"/>
      <c r="O14" s="23"/>
    </row>
    <row r="15" spans="1:15" s="23" customFormat="1" ht="27.75" customHeight="1" thickBot="1" x14ac:dyDescent="0.3">
      <c r="A15" s="103" t="s">
        <v>16</v>
      </c>
      <c r="B15" s="104"/>
      <c r="C15" s="104"/>
      <c r="D15" s="104"/>
      <c r="E15" s="104"/>
      <c r="F15" s="104"/>
      <c r="G15" s="105"/>
      <c r="H15" s="35">
        <f>SUM(H13:H14)</f>
        <v>0</v>
      </c>
      <c r="I15" s="37">
        <f>SUM(I13:I14)</f>
        <v>0</v>
      </c>
      <c r="J15" s="36">
        <f>I15*$J$7</f>
        <v>0</v>
      </c>
      <c r="K15" s="95"/>
      <c r="L15" s="95"/>
      <c r="M15" s="95"/>
    </row>
    <row r="16" spans="1:15" ht="27.75" customHeight="1" thickBot="1" x14ac:dyDescent="0.3">
      <c r="A16" s="106" t="s">
        <v>17</v>
      </c>
      <c r="B16" s="107"/>
      <c r="C16" s="107"/>
      <c r="D16" s="107"/>
      <c r="E16" s="107"/>
      <c r="F16" s="107"/>
      <c r="G16" s="107"/>
      <c r="H16" s="108"/>
      <c r="I16" s="25">
        <f>I11+I15</f>
        <v>0</v>
      </c>
      <c r="J16" s="58"/>
      <c r="K16" s="95"/>
      <c r="L16" s="95"/>
      <c r="M16" s="95"/>
    </row>
    <row r="17" spans="1:13" ht="15.75" thickBot="1" x14ac:dyDescent="0.3">
      <c r="A17" s="23"/>
      <c r="B17" s="49"/>
      <c r="C17" s="53"/>
      <c r="D17" s="23"/>
      <c r="E17" s="23"/>
      <c r="F17" s="23"/>
      <c r="G17" s="14"/>
      <c r="H17" s="14"/>
      <c r="I17" s="14"/>
      <c r="J17" s="23"/>
      <c r="K17" s="96"/>
      <c r="L17" s="96"/>
      <c r="M17" s="96"/>
    </row>
    <row r="18" spans="1:13" ht="27.75" customHeight="1" thickBot="1" x14ac:dyDescent="0.3">
      <c r="A18" s="114" t="s">
        <v>18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116"/>
      <c r="M18" s="117"/>
    </row>
    <row r="19" spans="1:13" s="19" customFormat="1" ht="63.75" customHeight="1" x14ac:dyDescent="0.25">
      <c r="A19" s="15" t="s">
        <v>6</v>
      </c>
      <c r="B19" s="50" t="s">
        <v>7</v>
      </c>
      <c r="C19" s="54" t="s">
        <v>8</v>
      </c>
      <c r="D19" s="17" t="s">
        <v>19</v>
      </c>
      <c r="E19" s="18" t="s">
        <v>9</v>
      </c>
      <c r="F19" s="16" t="s">
        <v>10</v>
      </c>
      <c r="G19" s="16" t="s">
        <v>11</v>
      </c>
      <c r="H19" s="16" t="s">
        <v>20</v>
      </c>
      <c r="I19" s="16" t="s">
        <v>13</v>
      </c>
      <c r="J19" s="16" t="s">
        <v>14</v>
      </c>
      <c r="K19" s="30" t="s">
        <v>21</v>
      </c>
      <c r="L19" s="30" t="s">
        <v>22</v>
      </c>
      <c r="M19" s="31" t="s">
        <v>23</v>
      </c>
    </row>
    <row r="20" spans="1:13" ht="48.75" customHeight="1" x14ac:dyDescent="0.25">
      <c r="A20" s="99" t="str">
        <f>Lista!B2</f>
        <v xml:space="preserve">A-Garanzia del LEPS “Dimissioni protette” </v>
      </c>
      <c r="B20" s="47"/>
      <c r="C20" s="47"/>
      <c r="D20" s="38"/>
      <c r="E20" s="38"/>
      <c r="F20" s="64"/>
      <c r="G20" s="10"/>
      <c r="H20" s="38">
        <f>G20*E20</f>
        <v>0</v>
      </c>
      <c r="I20" s="21"/>
      <c r="J20" s="20">
        <f>H20+I20</f>
        <v>0</v>
      </c>
      <c r="K20" s="12">
        <f>J20-I8</f>
        <v>0</v>
      </c>
      <c r="L20" s="32" t="e">
        <f>IF(ABS(J20-I8)&gt;$J$11,((J20-I8))/$I$11,((J20-I8))/$I$11)</f>
        <v>#DIV/0!</v>
      </c>
      <c r="M20" s="91"/>
    </row>
    <row r="21" spans="1:13" ht="48.75" customHeight="1" x14ac:dyDescent="0.25">
      <c r="A21" s="100"/>
      <c r="B21" s="47"/>
      <c r="C21" s="47"/>
      <c r="D21" s="38"/>
      <c r="E21" s="38"/>
      <c r="F21" s="90"/>
      <c r="G21" s="64"/>
      <c r="H21" s="38">
        <f t="shared" ref="H21:H22" si="3">G21*E21</f>
        <v>0</v>
      </c>
      <c r="I21" s="21"/>
      <c r="J21" s="20">
        <f t="shared" ref="J21:J22" si="4">H21+I21</f>
        <v>0</v>
      </c>
      <c r="K21" s="12">
        <f>J21-I9</f>
        <v>0</v>
      </c>
      <c r="L21" s="32" t="e">
        <f>IF(ABS(J21-I9)&gt;$J$11,((J21-I9))/$I$11,((J21-I9))/$I$11)</f>
        <v>#DIV/0!</v>
      </c>
      <c r="M21" s="91"/>
    </row>
    <row r="22" spans="1:13" ht="48.75" customHeight="1" x14ac:dyDescent="0.25">
      <c r="A22" s="100"/>
      <c r="B22" s="47"/>
      <c r="C22" s="47"/>
      <c r="D22" s="38"/>
      <c r="E22" s="38"/>
      <c r="F22" s="64"/>
      <c r="G22" s="64"/>
      <c r="H22" s="38">
        <f t="shared" si="3"/>
        <v>0</v>
      </c>
      <c r="I22" s="21"/>
      <c r="J22" s="20">
        <f t="shared" si="4"/>
        <v>0</v>
      </c>
      <c r="K22" s="12">
        <f>J22-I10</f>
        <v>0</v>
      </c>
      <c r="L22" s="32" t="e">
        <f>IF(ABS(J22-I10)&gt;$J$11,((J22-I10))/$I$11,((J22-I10))/$I$11)</f>
        <v>#DIV/0!</v>
      </c>
      <c r="M22" s="91"/>
    </row>
    <row r="23" spans="1:13" ht="27.75" customHeight="1" x14ac:dyDescent="0.25">
      <c r="A23" s="118" t="s">
        <v>24</v>
      </c>
      <c r="B23" s="119"/>
      <c r="C23" s="119"/>
      <c r="D23" s="119"/>
      <c r="E23" s="119"/>
      <c r="F23" s="119"/>
      <c r="G23" s="119"/>
      <c r="H23" s="22"/>
      <c r="I23" s="22"/>
      <c r="J23" s="35">
        <f>SUM(J20:J22)</f>
        <v>0</v>
      </c>
      <c r="K23" s="35">
        <f>SUM(K20:K22)</f>
        <v>0</v>
      </c>
      <c r="L23" s="35"/>
      <c r="M23" s="35"/>
    </row>
    <row r="24" spans="1:13" ht="27.75" customHeight="1" x14ac:dyDescent="0.25">
      <c r="A24" s="99" t="str">
        <f>Lista!B3</f>
        <v>B-Rafforzamento dell’offerta di servizi di assistenza domiciliare socio-assistenziale</v>
      </c>
      <c r="B24" s="50" t="s">
        <v>7</v>
      </c>
      <c r="C24" s="55" t="s">
        <v>8</v>
      </c>
      <c r="D24" s="27" t="s">
        <v>19</v>
      </c>
      <c r="E24" s="28" t="s">
        <v>9</v>
      </c>
      <c r="F24" s="29" t="s">
        <v>10</v>
      </c>
      <c r="G24" s="29" t="s">
        <v>11</v>
      </c>
      <c r="H24" s="29" t="s">
        <v>20</v>
      </c>
      <c r="I24" s="29" t="s">
        <v>13</v>
      </c>
      <c r="J24" s="29" t="s">
        <v>14</v>
      </c>
      <c r="K24" s="30" t="s">
        <v>21</v>
      </c>
      <c r="L24" s="30" t="s">
        <v>22</v>
      </c>
      <c r="M24" s="31" t="s">
        <v>23</v>
      </c>
    </row>
    <row r="25" spans="1:13" ht="27.75" customHeight="1" x14ac:dyDescent="0.25">
      <c r="A25" s="100"/>
      <c r="B25" s="48"/>
      <c r="C25" s="48"/>
      <c r="D25" s="38"/>
      <c r="E25" s="38"/>
      <c r="F25" s="64"/>
      <c r="G25" s="10"/>
      <c r="H25" s="38"/>
      <c r="I25" s="21"/>
      <c r="J25" s="20">
        <f>H25+I25</f>
        <v>0</v>
      </c>
      <c r="K25" s="12">
        <f>J25-I13</f>
        <v>0</v>
      </c>
      <c r="L25" s="32" t="e">
        <f>IF(ABS(J25-I13)&gt;$J$15,((J25-I13))/$I$15,((J25-I13))/$I$15)</f>
        <v>#DIV/0!</v>
      </c>
      <c r="M25" s="34"/>
    </row>
    <row r="26" spans="1:13" ht="75" customHeight="1" x14ac:dyDescent="0.25">
      <c r="A26" s="100"/>
      <c r="B26" s="48"/>
      <c r="C26" s="48"/>
      <c r="D26" s="38"/>
      <c r="E26" s="38"/>
      <c r="F26" s="90"/>
      <c r="G26" s="10"/>
      <c r="H26" s="38"/>
      <c r="I26" s="21"/>
      <c r="J26" s="20">
        <f>H26+I26</f>
        <v>0</v>
      </c>
      <c r="K26" s="12">
        <f>J26-I14</f>
        <v>0</v>
      </c>
      <c r="L26" s="32" t="e">
        <f>IF(ABS(J26-I14)&gt;$J$15,((J26-I14))/$I$15,((J26-I14))/$I$15)</f>
        <v>#DIV/0!</v>
      </c>
      <c r="M26" s="91"/>
    </row>
    <row r="27" spans="1:13" ht="27.75" customHeight="1" thickBot="1" x14ac:dyDescent="0.3">
      <c r="A27" s="120" t="s">
        <v>25</v>
      </c>
      <c r="B27" s="121"/>
      <c r="C27" s="121"/>
      <c r="D27" s="121"/>
      <c r="E27" s="121"/>
      <c r="F27" s="121"/>
      <c r="G27" s="121"/>
      <c r="H27" s="122"/>
      <c r="I27" s="22"/>
      <c r="J27" s="35">
        <f>SUM(J25:J26)</f>
        <v>0</v>
      </c>
      <c r="K27" s="35">
        <f>SUM(K25:K26)</f>
        <v>0</v>
      </c>
      <c r="L27" s="35"/>
      <c r="M27" s="35"/>
    </row>
    <row r="28" spans="1:13" ht="27.75" customHeight="1" thickBot="1" x14ac:dyDescent="0.3">
      <c r="A28" s="106" t="s">
        <v>17</v>
      </c>
      <c r="B28" s="107"/>
      <c r="C28" s="107"/>
      <c r="D28" s="107"/>
      <c r="E28" s="107"/>
      <c r="F28" s="107"/>
      <c r="G28" s="107"/>
      <c r="H28" s="107"/>
      <c r="I28" s="108"/>
      <c r="J28" s="39">
        <f>J23+J27</f>
        <v>0</v>
      </c>
      <c r="K28" s="39">
        <f>K27+K23</f>
        <v>0</v>
      </c>
      <c r="L28" s="39"/>
      <c r="M28" s="39"/>
    </row>
    <row r="29" spans="1:13" ht="15.75" thickBot="1" x14ac:dyDescent="0.3">
      <c r="A29" s="40"/>
      <c r="B29" s="51"/>
      <c r="C29" s="56"/>
      <c r="D29" s="40"/>
      <c r="E29" s="40"/>
      <c r="F29" s="40"/>
      <c r="G29" s="40"/>
      <c r="H29" s="40"/>
      <c r="I29" s="40"/>
      <c r="J29" s="77">
        <f>J28-I16</f>
        <v>0</v>
      </c>
      <c r="K29" s="78">
        <f>K28</f>
        <v>0</v>
      </c>
      <c r="L29" s="40"/>
      <c r="M29" s="40"/>
    </row>
    <row r="30" spans="1:13" ht="66" customHeight="1" thickBot="1" x14ac:dyDescent="0.3">
      <c r="A30" s="23"/>
      <c r="B30" s="49"/>
      <c r="C30" s="53"/>
      <c r="D30" s="23"/>
      <c r="E30" s="23"/>
      <c r="F30" s="23"/>
      <c r="G30" s="23"/>
      <c r="H30" s="23"/>
      <c r="I30" s="23"/>
      <c r="J30" s="65" t="s">
        <v>26</v>
      </c>
      <c r="K30" s="66" t="s">
        <v>27</v>
      </c>
      <c r="L30" s="23"/>
      <c r="M30" s="23"/>
    </row>
    <row r="31" spans="1:13" ht="39" customHeight="1" thickBot="1" x14ac:dyDescent="0.3">
      <c r="A31" s="109" t="s">
        <v>28</v>
      </c>
      <c r="B31" s="110"/>
      <c r="C31" s="110"/>
      <c r="D31" s="111"/>
      <c r="E31" s="112"/>
      <c r="F31" s="113"/>
      <c r="G31" s="113"/>
      <c r="H31" s="113"/>
      <c r="I31" s="113"/>
      <c r="J31" s="113"/>
      <c r="K31" s="113"/>
      <c r="L31" s="113"/>
      <c r="M31" s="113"/>
    </row>
    <row r="32" spans="1:13" s="23" customFormat="1" ht="27.75" customHeight="1" x14ac:dyDescent="0.25">
      <c r="A32" s="82" t="s">
        <v>29</v>
      </c>
      <c r="B32" s="83" t="s">
        <v>30</v>
      </c>
      <c r="C32" s="84" t="s">
        <v>31</v>
      </c>
      <c r="D32" s="85" t="s">
        <v>32</v>
      </c>
      <c r="E32" s="112"/>
      <c r="F32" s="113"/>
      <c r="G32" s="113"/>
      <c r="H32" s="113"/>
      <c r="I32" s="113"/>
      <c r="J32" s="113"/>
      <c r="K32" s="113"/>
      <c r="L32" s="113"/>
      <c r="M32" s="113"/>
    </row>
    <row r="33" spans="1:13" ht="47.25" customHeight="1" x14ac:dyDescent="0.25">
      <c r="A33" s="86" t="s">
        <v>33</v>
      </c>
      <c r="B33" s="26">
        <f>I11</f>
        <v>0</v>
      </c>
      <c r="C33" s="57">
        <f>J23</f>
        <v>0</v>
      </c>
      <c r="D33" s="80">
        <f>C33-B33</f>
        <v>0</v>
      </c>
      <c r="E33" s="112"/>
      <c r="F33" s="113"/>
      <c r="G33" s="113"/>
      <c r="H33" s="113"/>
      <c r="I33" s="113"/>
      <c r="J33" s="113"/>
      <c r="K33" s="113"/>
      <c r="L33" s="113"/>
      <c r="M33" s="113"/>
    </row>
    <row r="34" spans="1:13" ht="47.25" customHeight="1" thickBot="1" x14ac:dyDescent="0.3">
      <c r="A34" s="88" t="s">
        <v>34</v>
      </c>
      <c r="B34" s="26">
        <f>I15</f>
        <v>0</v>
      </c>
      <c r="C34" s="57">
        <f>J27</f>
        <v>0</v>
      </c>
      <c r="D34" s="80">
        <f>C34-B34</f>
        <v>0</v>
      </c>
      <c r="E34" s="112"/>
      <c r="F34" s="113"/>
      <c r="G34" s="113"/>
      <c r="H34" s="113"/>
      <c r="I34" s="113"/>
      <c r="J34" s="113"/>
      <c r="K34" s="113"/>
      <c r="L34" s="113"/>
      <c r="M34" s="113"/>
    </row>
    <row r="35" spans="1:13" ht="27.75" customHeight="1" thickBot="1" x14ac:dyDescent="0.3">
      <c r="A35" s="89" t="s">
        <v>17</v>
      </c>
      <c r="B35" s="87">
        <f>SUM(B33:B34)</f>
        <v>0</v>
      </c>
      <c r="C35" s="52">
        <f>SUM(C33:C34)</f>
        <v>0</v>
      </c>
      <c r="D35" s="81">
        <f>SUM(D33:D34)</f>
        <v>0</v>
      </c>
      <c r="E35" s="112"/>
      <c r="F35" s="113"/>
      <c r="G35" s="113"/>
      <c r="H35" s="113"/>
      <c r="I35" s="113"/>
      <c r="J35" s="113"/>
      <c r="K35" s="113"/>
      <c r="L35" s="113"/>
      <c r="M35" s="113"/>
    </row>
    <row r="36" spans="1:13" ht="27.75" customHeight="1" x14ac:dyDescent="0.25">
      <c r="A36" s="62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27.7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27.75" customHeight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27.75" customHeight="1" x14ac:dyDescent="0.25">
      <c r="A39" s="41" t="s">
        <v>35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27.75" customHeight="1" x14ac:dyDescent="0.25">
      <c r="A40" s="42" t="s">
        <v>36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27.75" customHeight="1" x14ac:dyDescent="0.25">
      <c r="A41" s="43" t="s">
        <v>37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27.75" customHeight="1" x14ac:dyDescent="0.25">
      <c r="A42" s="61" t="s">
        <v>38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27.75" customHeight="1" x14ac:dyDescent="0.25">
      <c r="A43" s="61" t="s">
        <v>39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27.75" customHeight="1" x14ac:dyDescent="0.25">
      <c r="A44" s="61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27.75" customHeight="1" x14ac:dyDescent="0.25">
      <c r="A45" s="61" t="s">
        <v>41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27.75" customHeight="1" x14ac:dyDescent="0.25">
      <c r="A46" s="61" t="s">
        <v>42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27.75" customHeight="1" x14ac:dyDescent="0.25">
      <c r="A47" s="61" t="s">
        <v>43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27.75" customHeight="1" x14ac:dyDescent="0.25">
      <c r="A48" s="61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27.75" customHeight="1" x14ac:dyDescent="0.25">
      <c r="A49" s="61" t="s">
        <v>45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27.75" customHeight="1" x14ac:dyDescent="0.25">
      <c r="A50" s="61" t="s">
        <v>46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27.75" customHeight="1" x14ac:dyDescent="0.25">
      <c r="A51" s="61" t="s">
        <v>47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27.75" customHeight="1" x14ac:dyDescent="0.25">
      <c r="A52" s="61" t="s">
        <v>48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27.75" customHeight="1" x14ac:dyDescent="0.25">
      <c r="I53" s="44"/>
    </row>
    <row r="54" spans="1:13" ht="27.75" customHeight="1" x14ac:dyDescent="0.25">
      <c r="I54" s="44"/>
    </row>
  </sheetData>
  <dataConsolidate/>
  <mergeCells count="19">
    <mergeCell ref="A31:D31"/>
    <mergeCell ref="A37:A38"/>
    <mergeCell ref="B37:M52"/>
    <mergeCell ref="E31:M35"/>
    <mergeCell ref="A18:M18"/>
    <mergeCell ref="A20:A22"/>
    <mergeCell ref="A23:G23"/>
    <mergeCell ref="A24:A26"/>
    <mergeCell ref="A27:H27"/>
    <mergeCell ref="A28:I28"/>
    <mergeCell ref="A1:J1"/>
    <mergeCell ref="K1:M17"/>
    <mergeCell ref="A6:J6"/>
    <mergeCell ref="A8:A10"/>
    <mergeCell ref="J8:J10"/>
    <mergeCell ref="A11:G11"/>
    <mergeCell ref="A13:A14"/>
    <mergeCell ref="A15:G15"/>
    <mergeCell ref="A16:H16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DAB63EF-915A-437A-9A2B-1A384EF6AA4F}">
          <x14:formula1>
            <xm:f>Lista!$C$4</xm:f>
          </x14:formula1>
          <xm:sqref>B25:B26 B13:B14</xm:sqref>
        </x14:dataValidation>
        <x14:dataValidation type="list" allowBlank="1" showInputMessage="1" showErrorMessage="1" xr:uid="{880D2BB0-A788-4F62-9FE9-1E72FCDD822B}">
          <x14:formula1>
            <xm:f>Lista!$C$2:$C$3</xm:f>
          </x14:formula1>
          <xm:sqref>B20:B22 B8:B10</xm:sqref>
        </x14:dataValidation>
        <x14:dataValidation type="list" allowBlank="1" showInputMessage="1" showErrorMessage="1" xr:uid="{B75C3E83-D724-4002-8AEC-09B133B0CF1C}">
          <x14:formula1>
            <xm:f>Lista!$B$2:$B$4</xm:f>
          </x14:formula1>
          <xm:sqref>A8 A20</xm:sqref>
        </x14:dataValidation>
        <x14:dataValidation type="list" allowBlank="1" showInputMessage="1" showErrorMessage="1" xr:uid="{79E7D098-8F5C-4C14-A0E4-76D1E67B5CDC}">
          <x14:formula1>
            <xm:f>Lista!$D$1:$D$20</xm:f>
          </x14:formula1>
          <xm:sqref>C8:C10 C20:C22 C13:C14 C25:C26</xm:sqref>
        </x14:dataValidation>
        <x14:dataValidation type="list" allowBlank="1" showInputMessage="1" showErrorMessage="1" xr:uid="{80B86EB3-B850-4C0E-9A5E-9067A7061AE0}">
          <x14:formula1>
            <xm:f>Lista!$E$2:$E$7</xm:f>
          </x14:formula1>
          <xm:sqref>D20:D22 D25:D26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01E0-0FDE-4E99-AF30-BE35ECCC5A4E}">
  <sheetPr>
    <pageSetUpPr fitToPage="1"/>
  </sheetPr>
  <dimension ref="A1:O54"/>
  <sheetViews>
    <sheetView topLeftCell="B9" zoomScale="70" zoomScaleNormal="70" workbookViewId="0">
      <selection activeCell="N20" sqref="N20:N22"/>
    </sheetView>
  </sheetViews>
  <sheetFormatPr defaultColWidth="9.140625" defaultRowHeight="27.75" customHeight="1" x14ac:dyDescent="0.25"/>
  <cols>
    <col min="1" max="1" width="66" style="13" customWidth="1"/>
    <col min="2" max="2" width="41.7109375" style="45" customWidth="1"/>
    <col min="3" max="3" width="24.140625" style="11" customWidth="1"/>
    <col min="4" max="4" width="20.85546875" style="13" customWidth="1"/>
    <col min="5" max="5" width="28.85546875" style="13" customWidth="1"/>
    <col min="6" max="6" width="19.140625" style="13" customWidth="1"/>
    <col min="7" max="7" width="22.28515625" style="13" customWidth="1"/>
    <col min="8" max="8" width="22.42578125" style="13" customWidth="1"/>
    <col min="9" max="9" width="32.5703125" style="13" customWidth="1"/>
    <col min="10" max="10" width="26.7109375" style="13" customWidth="1"/>
    <col min="11" max="11" width="20.5703125" style="13" customWidth="1"/>
    <col min="12" max="12" width="21" style="13" customWidth="1"/>
    <col min="13" max="13" width="32.7109375" style="13" customWidth="1"/>
    <col min="14" max="16384" width="9.140625" style="13"/>
  </cols>
  <sheetData>
    <row r="1" spans="1:15" s="2" customFormat="1" ht="27.7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</row>
    <row r="2" spans="1:15" s="2" customFormat="1" ht="15" x14ac:dyDescent="0.25">
      <c r="A2" s="33" t="s">
        <v>1</v>
      </c>
      <c r="B2" s="45"/>
      <c r="C2" s="45"/>
      <c r="D2" s="13"/>
      <c r="E2" s="13"/>
      <c r="F2" s="13"/>
      <c r="G2" s="13"/>
      <c r="H2" s="13"/>
      <c r="I2" s="13"/>
      <c r="J2" s="13"/>
      <c r="K2" s="95"/>
      <c r="L2" s="95"/>
      <c r="M2" s="95"/>
    </row>
    <row r="3" spans="1:15" s="2" customFormat="1" ht="15" x14ac:dyDescent="0.25">
      <c r="A3" s="2" t="s">
        <v>2</v>
      </c>
      <c r="B3" s="45"/>
      <c r="C3" s="45"/>
      <c r="D3" s="13"/>
      <c r="E3" s="13"/>
      <c r="F3" s="13"/>
      <c r="G3" s="13"/>
      <c r="H3" s="13"/>
      <c r="I3" s="13"/>
      <c r="J3" s="13"/>
      <c r="K3" s="95"/>
      <c r="L3" s="95"/>
      <c r="M3" s="95"/>
    </row>
    <row r="4" spans="1:15" s="2" customFormat="1" ht="15" x14ac:dyDescent="0.25">
      <c r="A4" s="33" t="s">
        <v>3</v>
      </c>
      <c r="B4" s="45"/>
      <c r="C4" s="45"/>
      <c r="D4" s="13"/>
      <c r="E4" s="13"/>
      <c r="F4" s="13"/>
      <c r="G4" s="13"/>
      <c r="H4" s="13"/>
      <c r="I4" s="13"/>
      <c r="J4" s="13"/>
      <c r="K4" s="95"/>
      <c r="L4" s="95"/>
      <c r="M4" s="95"/>
    </row>
    <row r="5" spans="1:15" s="2" customFormat="1" ht="15" x14ac:dyDescent="0.25">
      <c r="A5" s="33" t="s">
        <v>4</v>
      </c>
      <c r="B5" s="3"/>
      <c r="C5" s="45"/>
      <c r="D5" s="13"/>
      <c r="E5" s="13"/>
      <c r="F5" s="13"/>
      <c r="G5" s="13"/>
      <c r="H5" s="13"/>
      <c r="I5" s="13"/>
      <c r="J5" s="13"/>
      <c r="K5" s="95"/>
      <c r="L5" s="95"/>
      <c r="M5" s="95"/>
    </row>
    <row r="6" spans="1:15" ht="27.75" customHeight="1" thickBot="1" x14ac:dyDescent="0.3">
      <c r="A6" s="97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5"/>
      <c r="L6" s="95"/>
      <c r="M6" s="95"/>
    </row>
    <row r="7" spans="1:15" s="9" customFormat="1" ht="27.75" customHeight="1" x14ac:dyDescent="0.25">
      <c r="A7" s="4" t="s">
        <v>6</v>
      </c>
      <c r="B7" s="5" t="s">
        <v>7</v>
      </c>
      <c r="C7" s="5" t="s">
        <v>8</v>
      </c>
      <c r="D7" s="6" t="s">
        <v>9</v>
      </c>
      <c r="E7" s="5" t="s">
        <v>10</v>
      </c>
      <c r="F7" s="5" t="s">
        <v>11</v>
      </c>
      <c r="G7" s="7" t="s">
        <v>12</v>
      </c>
      <c r="H7" s="7" t="s">
        <v>13</v>
      </c>
      <c r="I7" s="5" t="s">
        <v>14</v>
      </c>
      <c r="J7" s="8">
        <v>0.15</v>
      </c>
      <c r="K7" s="95"/>
      <c r="L7" s="95"/>
      <c r="M7" s="95"/>
      <c r="N7" s="23"/>
      <c r="O7" s="23"/>
    </row>
    <row r="8" spans="1:15" s="23" customFormat="1" ht="63" customHeight="1" x14ac:dyDescent="0.25">
      <c r="A8" s="99" t="str">
        <f>Lista!B2</f>
        <v xml:space="preserve">A-Garanzia del LEPS “Dimissioni protette” </v>
      </c>
      <c r="B8" s="47" t="s">
        <v>61</v>
      </c>
      <c r="C8" s="47" t="s">
        <v>49</v>
      </c>
      <c r="D8" s="38">
        <v>9000</v>
      </c>
      <c r="E8" s="64" t="s">
        <v>50</v>
      </c>
      <c r="F8" s="10">
        <v>1</v>
      </c>
      <c r="G8" s="38">
        <f>F8*D8</f>
        <v>9000</v>
      </c>
      <c r="H8" s="10"/>
      <c r="I8" s="38">
        <f>G8+H8</f>
        <v>9000</v>
      </c>
      <c r="J8" s="101"/>
      <c r="K8" s="95"/>
      <c r="L8" s="95"/>
      <c r="M8" s="95"/>
    </row>
    <row r="9" spans="1:15" s="23" customFormat="1" ht="63" customHeight="1" x14ac:dyDescent="0.25">
      <c r="A9" s="100"/>
      <c r="B9" s="47" t="s">
        <v>61</v>
      </c>
      <c r="C9" s="47" t="s">
        <v>51</v>
      </c>
      <c r="D9" s="38">
        <v>6000</v>
      </c>
      <c r="E9" s="64" t="s">
        <v>52</v>
      </c>
      <c r="F9" s="64">
        <v>1</v>
      </c>
      <c r="G9" s="38">
        <f t="shared" ref="G9:G10" si="0">F9*D9</f>
        <v>6000</v>
      </c>
      <c r="H9" s="10"/>
      <c r="I9" s="38">
        <f t="shared" ref="I9:I10" si="1">G9+H9</f>
        <v>6000</v>
      </c>
      <c r="J9" s="102"/>
      <c r="K9" s="95"/>
      <c r="L9" s="95"/>
      <c r="M9" s="95"/>
    </row>
    <row r="10" spans="1:15" s="23" customFormat="1" ht="63" customHeight="1" thickBot="1" x14ac:dyDescent="0.3">
      <c r="A10" s="100"/>
      <c r="B10" s="47" t="s">
        <v>53</v>
      </c>
      <c r="C10" s="47" t="s">
        <v>49</v>
      </c>
      <c r="D10" s="38">
        <v>5000</v>
      </c>
      <c r="E10" s="64" t="s">
        <v>54</v>
      </c>
      <c r="F10" s="64">
        <v>1</v>
      </c>
      <c r="G10" s="38">
        <f t="shared" si="0"/>
        <v>5000</v>
      </c>
      <c r="H10" s="10"/>
      <c r="I10" s="38">
        <f t="shared" si="1"/>
        <v>5000</v>
      </c>
      <c r="J10" s="102"/>
      <c r="K10" s="95"/>
      <c r="L10" s="95"/>
      <c r="M10" s="95"/>
    </row>
    <row r="11" spans="1:15" s="23" customFormat="1" ht="27.75" customHeight="1" thickBot="1" x14ac:dyDescent="0.3">
      <c r="A11" s="103" t="s">
        <v>15</v>
      </c>
      <c r="B11" s="104"/>
      <c r="C11" s="104"/>
      <c r="D11" s="104"/>
      <c r="E11" s="104"/>
      <c r="F11" s="104"/>
      <c r="G11" s="105"/>
      <c r="H11" s="35">
        <f>SUM(H8:H10)</f>
        <v>0</v>
      </c>
      <c r="I11" s="35">
        <f>SUM(I8:I10)</f>
        <v>20000</v>
      </c>
      <c r="J11" s="36">
        <f>I11*$J$7</f>
        <v>3000</v>
      </c>
      <c r="K11" s="95"/>
      <c r="L11" s="95"/>
      <c r="M11" s="95"/>
    </row>
    <row r="12" spans="1:15" s="9" customFormat="1" ht="27.75" customHeight="1" x14ac:dyDescent="0.25">
      <c r="A12" s="4" t="s">
        <v>6</v>
      </c>
      <c r="B12" s="46" t="s">
        <v>7</v>
      </c>
      <c r="C12" s="5" t="s">
        <v>8</v>
      </c>
      <c r="D12" s="6" t="s">
        <v>9</v>
      </c>
      <c r="E12" s="5" t="s">
        <v>10</v>
      </c>
      <c r="F12" s="5" t="s">
        <v>11</v>
      </c>
      <c r="G12" s="7" t="s">
        <v>12</v>
      </c>
      <c r="H12" s="7" t="s">
        <v>13</v>
      </c>
      <c r="I12" s="5" t="s">
        <v>14</v>
      </c>
      <c r="J12" s="59"/>
      <c r="K12" s="95"/>
      <c r="L12" s="95"/>
      <c r="M12" s="95"/>
      <c r="N12" s="23"/>
      <c r="O12" s="23"/>
    </row>
    <row r="13" spans="1:15" ht="27.75" customHeight="1" x14ac:dyDescent="0.25">
      <c r="A13" s="99" t="str">
        <f>Lista!B3</f>
        <v>B-Rafforzamento dell’offerta di servizi di assistenza domiciliare socio-assistenziale</v>
      </c>
      <c r="B13" s="48" t="s">
        <v>55</v>
      </c>
      <c r="C13" s="48" t="s">
        <v>56</v>
      </c>
      <c r="D13" s="38">
        <v>3000</v>
      </c>
      <c r="E13" s="64" t="s">
        <v>57</v>
      </c>
      <c r="F13" s="10">
        <v>10</v>
      </c>
      <c r="G13" s="38">
        <f>F13*D13</f>
        <v>30000</v>
      </c>
      <c r="H13" s="10"/>
      <c r="I13" s="38">
        <f>G13+H13</f>
        <v>30000</v>
      </c>
      <c r="J13" s="60"/>
      <c r="K13" s="95"/>
      <c r="L13" s="95"/>
      <c r="M13" s="95"/>
      <c r="N13" s="23"/>
      <c r="O13" s="23"/>
    </row>
    <row r="14" spans="1:15" ht="27.75" customHeight="1" thickBot="1" x14ac:dyDescent="0.3">
      <c r="A14" s="100"/>
      <c r="B14" s="48" t="s">
        <v>55</v>
      </c>
      <c r="C14" s="48" t="s">
        <v>58</v>
      </c>
      <c r="D14" s="38">
        <v>60000</v>
      </c>
      <c r="E14" s="48" t="s">
        <v>59</v>
      </c>
      <c r="F14" s="10">
        <v>1</v>
      </c>
      <c r="G14" s="38">
        <f t="shared" ref="G14" si="2">F14*D14</f>
        <v>60000</v>
      </c>
      <c r="H14" s="10"/>
      <c r="I14" s="38">
        <f>G14+H14</f>
        <v>60000</v>
      </c>
      <c r="J14" s="60"/>
      <c r="K14" s="95"/>
      <c r="L14" s="95"/>
      <c r="M14" s="95"/>
      <c r="N14" s="23"/>
      <c r="O14" s="23"/>
    </row>
    <row r="15" spans="1:15" s="23" customFormat="1" ht="27.75" customHeight="1" thickBot="1" x14ac:dyDescent="0.3">
      <c r="A15" s="103" t="s">
        <v>16</v>
      </c>
      <c r="B15" s="104"/>
      <c r="C15" s="104"/>
      <c r="D15" s="104"/>
      <c r="E15" s="104"/>
      <c r="F15" s="104"/>
      <c r="G15" s="105"/>
      <c r="H15" s="35">
        <f>SUM(H13:H14)</f>
        <v>0</v>
      </c>
      <c r="I15" s="37">
        <f>SUM(I13:I14)</f>
        <v>90000</v>
      </c>
      <c r="J15" s="36">
        <f>I15*$J$7</f>
        <v>13500</v>
      </c>
      <c r="K15" s="95"/>
      <c r="L15" s="95"/>
      <c r="M15" s="95"/>
    </row>
    <row r="16" spans="1:15" ht="27.75" customHeight="1" thickBot="1" x14ac:dyDescent="0.3">
      <c r="A16" s="106" t="s">
        <v>17</v>
      </c>
      <c r="B16" s="107"/>
      <c r="C16" s="107"/>
      <c r="D16" s="107"/>
      <c r="E16" s="107"/>
      <c r="F16" s="107"/>
      <c r="G16" s="107"/>
      <c r="H16" s="108"/>
      <c r="I16" s="25">
        <f>I11+I15</f>
        <v>110000</v>
      </c>
      <c r="J16" s="58">
        <f>110000-I16</f>
        <v>0</v>
      </c>
      <c r="K16" s="95"/>
      <c r="L16" s="95"/>
      <c r="M16" s="95"/>
    </row>
    <row r="17" spans="1:14" ht="15.75" thickBot="1" x14ac:dyDescent="0.3">
      <c r="A17" s="23"/>
      <c r="B17" s="49"/>
      <c r="C17" s="53"/>
      <c r="D17" s="23"/>
      <c r="E17" s="23"/>
      <c r="F17" s="23"/>
      <c r="G17" s="14"/>
      <c r="H17" s="14"/>
      <c r="I17" s="14"/>
      <c r="J17" s="23"/>
      <c r="K17" s="96"/>
      <c r="L17" s="96"/>
      <c r="M17" s="96"/>
    </row>
    <row r="18" spans="1:14" ht="27.75" customHeight="1" thickBot="1" x14ac:dyDescent="0.3">
      <c r="A18" s="114" t="s">
        <v>18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116"/>
      <c r="M18" s="117"/>
    </row>
    <row r="19" spans="1:14" s="19" customFormat="1" ht="63.75" customHeight="1" x14ac:dyDescent="0.25">
      <c r="A19" s="15" t="s">
        <v>6</v>
      </c>
      <c r="B19" s="50" t="s">
        <v>7</v>
      </c>
      <c r="C19" s="54" t="s">
        <v>8</v>
      </c>
      <c r="D19" s="17" t="s">
        <v>19</v>
      </c>
      <c r="E19" s="18" t="s">
        <v>9</v>
      </c>
      <c r="F19" s="16" t="s">
        <v>10</v>
      </c>
      <c r="G19" s="16" t="s">
        <v>11</v>
      </c>
      <c r="H19" s="16" t="s">
        <v>20</v>
      </c>
      <c r="I19" s="16" t="s">
        <v>13</v>
      </c>
      <c r="J19" s="16" t="s">
        <v>14</v>
      </c>
      <c r="K19" s="30" t="s">
        <v>21</v>
      </c>
      <c r="L19" s="30" t="s">
        <v>22</v>
      </c>
      <c r="M19" s="31" t="s">
        <v>23</v>
      </c>
    </row>
    <row r="20" spans="1:14" ht="48.75" customHeight="1" x14ac:dyDescent="0.25">
      <c r="A20" s="99" t="str">
        <f>Lista!B2</f>
        <v xml:space="preserve">A-Garanzia del LEPS “Dimissioni protette” </v>
      </c>
      <c r="B20" s="68" t="s">
        <v>61</v>
      </c>
      <c r="C20" s="68" t="s">
        <v>49</v>
      </c>
      <c r="D20" s="69"/>
      <c r="E20" s="69">
        <v>14000</v>
      </c>
      <c r="F20" s="70" t="s">
        <v>50</v>
      </c>
      <c r="G20" s="76">
        <v>1</v>
      </c>
      <c r="H20" s="69">
        <f>G20*E20</f>
        <v>14000</v>
      </c>
      <c r="I20" s="71"/>
      <c r="J20" s="72">
        <f>H20+I20</f>
        <v>14000</v>
      </c>
      <c r="K20" s="74">
        <f>J20-I8</f>
        <v>5000</v>
      </c>
      <c r="L20" s="73">
        <f>IF(ABS(J20-I8)&gt;$J$11,((J20-I8))/$I$11,((J20-I8))/$I$11)</f>
        <v>0.25</v>
      </c>
      <c r="M20" s="75" t="s">
        <v>60</v>
      </c>
    </row>
    <row r="21" spans="1:14" ht="48.75" customHeight="1" x14ac:dyDescent="0.25">
      <c r="A21" s="100"/>
      <c r="B21" s="47" t="s">
        <v>61</v>
      </c>
      <c r="C21" s="47" t="s">
        <v>51</v>
      </c>
      <c r="D21" s="38"/>
      <c r="E21" s="38">
        <v>6000</v>
      </c>
      <c r="F21" s="90" t="s">
        <v>52</v>
      </c>
      <c r="G21" s="64">
        <v>1</v>
      </c>
      <c r="H21" s="38">
        <f t="shared" ref="H21" si="3">G21*E21</f>
        <v>6000</v>
      </c>
      <c r="I21" s="21"/>
      <c r="J21" s="20">
        <f t="shared" ref="J21" si="4">H21+I21</f>
        <v>6000</v>
      </c>
      <c r="K21" s="12">
        <f>J21-I9</f>
        <v>0</v>
      </c>
      <c r="L21" s="32">
        <f>IF(ABS(J21-I9)&gt;$J$11,((J21-I9))/$I$11,((J21-I9))/$I$11)</f>
        <v>0</v>
      </c>
      <c r="M21" s="91"/>
      <c r="N21" s="92"/>
    </row>
    <row r="22" spans="1:14" ht="48.75" customHeight="1" x14ac:dyDescent="0.25">
      <c r="A22" s="100"/>
      <c r="B22" s="68" t="s">
        <v>53</v>
      </c>
      <c r="C22" s="68" t="s">
        <v>49</v>
      </c>
      <c r="D22" s="69"/>
      <c r="E22" s="69">
        <v>0</v>
      </c>
      <c r="F22" s="70" t="s">
        <v>54</v>
      </c>
      <c r="G22" s="70">
        <v>1</v>
      </c>
      <c r="H22" s="69">
        <f>G22*E22</f>
        <v>0</v>
      </c>
      <c r="I22" s="71"/>
      <c r="J22" s="72">
        <f>H22+I22</f>
        <v>0</v>
      </c>
      <c r="K22" s="74">
        <f>J22-I10</f>
        <v>-5000</v>
      </c>
      <c r="L22" s="73">
        <f>IF(ABS(J22-I10)&gt;$J$11,((J22-I10))/$I$11,((J22-I10))/$I$11)</f>
        <v>-0.25</v>
      </c>
      <c r="M22" s="75" t="s">
        <v>60</v>
      </c>
      <c r="N22" s="92"/>
    </row>
    <row r="23" spans="1:14" ht="27.75" customHeight="1" x14ac:dyDescent="0.25">
      <c r="A23" s="118" t="s">
        <v>24</v>
      </c>
      <c r="B23" s="119"/>
      <c r="C23" s="119"/>
      <c r="D23" s="119"/>
      <c r="E23" s="119"/>
      <c r="F23" s="119"/>
      <c r="G23" s="119"/>
      <c r="H23" s="22"/>
      <c r="I23" s="22"/>
      <c r="J23" s="35">
        <f>SUM(J20:J22)</f>
        <v>20000</v>
      </c>
      <c r="K23" s="35">
        <f>SUM(K20:K22)</f>
        <v>0</v>
      </c>
      <c r="L23" s="35"/>
      <c r="M23" s="35"/>
    </row>
    <row r="24" spans="1:14" ht="27.75" customHeight="1" x14ac:dyDescent="0.25">
      <c r="A24" s="99" t="str">
        <f>Lista!B3</f>
        <v>B-Rafforzamento dell’offerta di servizi di assistenza domiciliare socio-assistenziale</v>
      </c>
      <c r="B24" s="50" t="s">
        <v>7</v>
      </c>
      <c r="C24" s="55" t="s">
        <v>8</v>
      </c>
      <c r="D24" s="27" t="s">
        <v>19</v>
      </c>
      <c r="E24" s="28" t="s">
        <v>9</v>
      </c>
      <c r="F24" s="29" t="s">
        <v>10</v>
      </c>
      <c r="G24" s="29" t="s">
        <v>11</v>
      </c>
      <c r="H24" s="29" t="s">
        <v>20</v>
      </c>
      <c r="I24" s="29" t="s">
        <v>13</v>
      </c>
      <c r="J24" s="29" t="s">
        <v>14</v>
      </c>
      <c r="K24" s="30" t="s">
        <v>21</v>
      </c>
      <c r="L24" s="30" t="s">
        <v>22</v>
      </c>
      <c r="M24" s="31" t="s">
        <v>23</v>
      </c>
    </row>
    <row r="25" spans="1:14" ht="27.75" customHeight="1" x14ac:dyDescent="0.25">
      <c r="A25" s="100"/>
      <c r="B25" s="48" t="s">
        <v>65</v>
      </c>
      <c r="C25" s="48" t="s">
        <v>56</v>
      </c>
      <c r="D25" s="38"/>
      <c r="E25" s="38">
        <v>3000</v>
      </c>
      <c r="F25" s="64" t="s">
        <v>57</v>
      </c>
      <c r="G25" s="10">
        <v>10</v>
      </c>
      <c r="H25" s="38">
        <f t="shared" ref="H25:H26" si="5">G25*E25</f>
        <v>30000</v>
      </c>
      <c r="I25" s="21"/>
      <c r="J25" s="20">
        <f>H25+I25</f>
        <v>30000</v>
      </c>
      <c r="K25" s="12">
        <f>J25-I13</f>
        <v>0</v>
      </c>
      <c r="L25" s="32">
        <f>IF(ABS(J25-I13)&gt;$J$15,((J25-I13))/$I$15,((J25-I13))/$I$15)</f>
        <v>0</v>
      </c>
      <c r="M25" s="34"/>
    </row>
    <row r="26" spans="1:14" ht="75" customHeight="1" x14ac:dyDescent="0.25">
      <c r="A26" s="100"/>
      <c r="B26" s="48" t="s">
        <v>65</v>
      </c>
      <c r="C26" s="48" t="s">
        <v>58</v>
      </c>
      <c r="D26" s="38"/>
      <c r="E26" s="38">
        <v>60000</v>
      </c>
      <c r="F26" s="90" t="s">
        <v>59</v>
      </c>
      <c r="G26" s="10">
        <v>1</v>
      </c>
      <c r="H26" s="38">
        <f t="shared" si="5"/>
        <v>60000</v>
      </c>
      <c r="I26" s="21"/>
      <c r="J26" s="20">
        <f>H26+I26</f>
        <v>60000</v>
      </c>
      <c r="K26" s="12">
        <f>J26-I14</f>
        <v>0</v>
      </c>
      <c r="L26" s="32">
        <f>IF(ABS(J26-I14)&gt;$J$15,((J26-I14))/$I$15,((J26-I14))/$I$15)</f>
        <v>0</v>
      </c>
      <c r="M26" s="91"/>
    </row>
    <row r="27" spans="1:14" ht="27.75" customHeight="1" thickBot="1" x14ac:dyDescent="0.3">
      <c r="A27" s="120" t="s">
        <v>25</v>
      </c>
      <c r="B27" s="121"/>
      <c r="C27" s="121"/>
      <c r="D27" s="121"/>
      <c r="E27" s="121"/>
      <c r="F27" s="121"/>
      <c r="G27" s="121"/>
      <c r="H27" s="122"/>
      <c r="I27" s="22"/>
      <c r="J27" s="35">
        <f>SUM(J25:J26)</f>
        <v>90000</v>
      </c>
      <c r="K27" s="35">
        <f>SUM(K25:K26)</f>
        <v>0</v>
      </c>
      <c r="L27" s="35"/>
      <c r="M27" s="35"/>
    </row>
    <row r="28" spans="1:14" ht="27.75" customHeight="1" thickBot="1" x14ac:dyDescent="0.3">
      <c r="A28" s="106" t="s">
        <v>17</v>
      </c>
      <c r="B28" s="107"/>
      <c r="C28" s="107"/>
      <c r="D28" s="107"/>
      <c r="E28" s="107"/>
      <c r="F28" s="107"/>
      <c r="G28" s="107"/>
      <c r="H28" s="107"/>
      <c r="I28" s="108"/>
      <c r="J28" s="39">
        <f>J23+J27</f>
        <v>110000</v>
      </c>
      <c r="K28" s="39">
        <f>K27+K23</f>
        <v>0</v>
      </c>
      <c r="L28" s="39"/>
      <c r="M28" s="39"/>
    </row>
    <row r="29" spans="1:14" ht="15.75" thickBot="1" x14ac:dyDescent="0.3">
      <c r="A29" s="40"/>
      <c r="B29" s="51"/>
      <c r="C29" s="56"/>
      <c r="D29" s="40"/>
      <c r="E29" s="40"/>
      <c r="F29" s="40"/>
      <c r="G29" s="40"/>
      <c r="H29" s="40"/>
      <c r="I29" s="40"/>
      <c r="J29" s="77">
        <f>J28-I16</f>
        <v>0</v>
      </c>
      <c r="K29" s="78">
        <f>K28</f>
        <v>0</v>
      </c>
      <c r="L29" s="40"/>
      <c r="M29" s="40"/>
    </row>
    <row r="30" spans="1:14" ht="66" customHeight="1" thickBot="1" x14ac:dyDescent="0.3">
      <c r="A30" s="23"/>
      <c r="B30" s="49"/>
      <c r="C30" s="53"/>
      <c r="D30" s="23"/>
      <c r="E30" s="23"/>
      <c r="F30" s="23"/>
      <c r="G30" s="23"/>
      <c r="H30" s="23"/>
      <c r="I30" s="23"/>
      <c r="J30" s="65" t="s">
        <v>26</v>
      </c>
      <c r="K30" s="66" t="s">
        <v>27</v>
      </c>
      <c r="L30" s="23"/>
      <c r="M30" s="23"/>
    </row>
    <row r="31" spans="1:14" ht="39" customHeight="1" thickBot="1" x14ac:dyDescent="0.3">
      <c r="A31" s="109" t="s">
        <v>28</v>
      </c>
      <c r="B31" s="110"/>
      <c r="C31" s="110"/>
      <c r="D31" s="111"/>
      <c r="E31" s="112"/>
      <c r="F31" s="113"/>
      <c r="G31" s="113"/>
      <c r="H31" s="113"/>
      <c r="I31" s="113"/>
      <c r="J31" s="113"/>
      <c r="K31" s="113"/>
      <c r="L31" s="113"/>
      <c r="M31" s="113"/>
    </row>
    <row r="32" spans="1:14" s="23" customFormat="1" ht="27.75" customHeight="1" x14ac:dyDescent="0.25">
      <c r="A32" s="82" t="s">
        <v>29</v>
      </c>
      <c r="B32" s="83" t="s">
        <v>30</v>
      </c>
      <c r="C32" s="84" t="s">
        <v>31</v>
      </c>
      <c r="D32" s="85" t="s">
        <v>32</v>
      </c>
      <c r="E32" s="112"/>
      <c r="F32" s="113"/>
      <c r="G32" s="113"/>
      <c r="H32" s="113"/>
      <c r="I32" s="113"/>
      <c r="J32" s="113"/>
      <c r="K32" s="113"/>
      <c r="L32" s="113"/>
      <c r="M32" s="113"/>
    </row>
    <row r="33" spans="1:13" ht="47.25" customHeight="1" x14ac:dyDescent="0.25">
      <c r="A33" s="86" t="s">
        <v>33</v>
      </c>
      <c r="B33" s="26">
        <f>I11</f>
        <v>20000</v>
      </c>
      <c r="C33" s="57">
        <f>J23</f>
        <v>20000</v>
      </c>
      <c r="D33" s="80">
        <f>C33-B33</f>
        <v>0</v>
      </c>
      <c r="E33" s="112"/>
      <c r="F33" s="113"/>
      <c r="G33" s="113"/>
      <c r="H33" s="113"/>
      <c r="I33" s="113"/>
      <c r="J33" s="113"/>
      <c r="K33" s="113"/>
      <c r="L33" s="113"/>
      <c r="M33" s="113"/>
    </row>
    <row r="34" spans="1:13" ht="47.25" customHeight="1" thickBot="1" x14ac:dyDescent="0.3">
      <c r="A34" s="88" t="s">
        <v>34</v>
      </c>
      <c r="B34" s="26">
        <f>I15</f>
        <v>90000</v>
      </c>
      <c r="C34" s="57">
        <f>J27</f>
        <v>90000</v>
      </c>
      <c r="D34" s="80">
        <f>C34-B34</f>
        <v>0</v>
      </c>
      <c r="E34" s="112"/>
      <c r="F34" s="113"/>
      <c r="G34" s="113"/>
      <c r="H34" s="113"/>
      <c r="I34" s="113"/>
      <c r="J34" s="113"/>
      <c r="K34" s="113"/>
      <c r="L34" s="113"/>
      <c r="M34" s="113"/>
    </row>
    <row r="35" spans="1:13" ht="27.75" customHeight="1" thickBot="1" x14ac:dyDescent="0.3">
      <c r="A35" s="89" t="s">
        <v>17</v>
      </c>
      <c r="B35" s="87">
        <f>SUM(B33:B34)</f>
        <v>110000</v>
      </c>
      <c r="C35" s="52">
        <f>SUM(C33:C34)</f>
        <v>110000</v>
      </c>
      <c r="D35" s="81">
        <f>SUM(D33:D34)</f>
        <v>0</v>
      </c>
      <c r="E35" s="112"/>
      <c r="F35" s="113"/>
      <c r="G35" s="113"/>
      <c r="H35" s="113"/>
      <c r="I35" s="113"/>
      <c r="J35" s="113"/>
      <c r="K35" s="113"/>
      <c r="L35" s="113"/>
      <c r="M35" s="113"/>
    </row>
    <row r="36" spans="1:13" ht="27.75" customHeight="1" x14ac:dyDescent="0.25">
      <c r="A36" s="62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27.7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27.75" customHeight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27.75" customHeight="1" x14ac:dyDescent="0.25">
      <c r="A39" s="41" t="s">
        <v>35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27.75" customHeight="1" x14ac:dyDescent="0.25">
      <c r="A40" s="42" t="s">
        <v>36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27.75" customHeight="1" x14ac:dyDescent="0.25">
      <c r="A41" s="43" t="s">
        <v>37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27.75" customHeight="1" x14ac:dyDescent="0.25">
      <c r="A42" s="61" t="s">
        <v>38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27.75" customHeight="1" x14ac:dyDescent="0.25">
      <c r="A43" s="61" t="s">
        <v>39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27.75" customHeight="1" x14ac:dyDescent="0.25">
      <c r="A44" s="61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27.75" customHeight="1" x14ac:dyDescent="0.25">
      <c r="A45" s="61" t="s">
        <v>41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27.75" customHeight="1" x14ac:dyDescent="0.25">
      <c r="A46" s="61" t="s">
        <v>42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27.75" customHeight="1" x14ac:dyDescent="0.25">
      <c r="A47" s="61" t="s">
        <v>43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27.75" customHeight="1" x14ac:dyDescent="0.25">
      <c r="A48" s="61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27.75" customHeight="1" x14ac:dyDescent="0.25">
      <c r="A49" s="61" t="s">
        <v>45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27.75" customHeight="1" x14ac:dyDescent="0.25">
      <c r="A50" s="61" t="s">
        <v>46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27.75" customHeight="1" x14ac:dyDescent="0.25">
      <c r="A51" s="61" t="s">
        <v>47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27.75" customHeight="1" x14ac:dyDescent="0.25">
      <c r="A52" s="61" t="s">
        <v>48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27.75" customHeight="1" x14ac:dyDescent="0.25">
      <c r="I53" s="44"/>
    </row>
    <row r="54" spans="1:13" ht="27.75" customHeight="1" x14ac:dyDescent="0.25">
      <c r="I54" s="44"/>
    </row>
  </sheetData>
  <dataConsolidate/>
  <mergeCells count="19">
    <mergeCell ref="A1:J1"/>
    <mergeCell ref="K1:M17"/>
    <mergeCell ref="A6:J6"/>
    <mergeCell ref="A8:A10"/>
    <mergeCell ref="J8:J10"/>
    <mergeCell ref="A11:G11"/>
    <mergeCell ref="A13:A14"/>
    <mergeCell ref="A15:G15"/>
    <mergeCell ref="A16:H16"/>
    <mergeCell ref="A37:A38"/>
    <mergeCell ref="B37:M52"/>
    <mergeCell ref="A18:M18"/>
    <mergeCell ref="A20:A22"/>
    <mergeCell ref="A23:G23"/>
    <mergeCell ref="A24:A26"/>
    <mergeCell ref="A27:H27"/>
    <mergeCell ref="A28:I28"/>
    <mergeCell ref="A31:D31"/>
    <mergeCell ref="E31:M35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1CAE9D6-E154-4F32-A86F-3EA20118D9DD}">
          <x14:formula1>
            <xm:f>Lista!$E$2:$E$7</xm:f>
          </x14:formula1>
          <xm:sqref>D20:D22 D25:D26</xm:sqref>
        </x14:dataValidation>
        <x14:dataValidation type="list" allowBlank="1" showInputMessage="1" showErrorMessage="1" xr:uid="{488E1AEB-841A-41D2-8C79-2B303349BF60}">
          <x14:formula1>
            <xm:f>Lista!$D$1:$D$20</xm:f>
          </x14:formula1>
          <xm:sqref>C8:C10 C20:C22 C13:C14 C25:C26</xm:sqref>
        </x14:dataValidation>
        <x14:dataValidation type="list" allowBlank="1" showInputMessage="1" showErrorMessage="1" xr:uid="{575985EE-CF0D-42A8-85A0-C35B68A81BB0}">
          <x14:formula1>
            <xm:f>Lista!$C$2:$C$3</xm:f>
          </x14:formula1>
          <xm:sqref>B8:B10 B20:B22</xm:sqref>
        </x14:dataValidation>
        <x14:dataValidation type="list" allowBlank="1" showInputMessage="1" showErrorMessage="1" xr:uid="{61F797BD-1F04-47F4-842A-BBB2EB81104D}">
          <x14:formula1>
            <xm:f>Lista!$B$2:$B$4</xm:f>
          </x14:formula1>
          <xm:sqref>A8 A20</xm:sqref>
        </x14:dataValidation>
        <x14:dataValidation type="list" allowBlank="1" showInputMessage="1" showErrorMessage="1" xr:uid="{AD3F5DF2-064A-48F4-8044-10FCA47A11FA}">
          <x14:formula1>
            <xm:f>Lista!$C$4</xm:f>
          </x14:formula1>
          <xm:sqref>B25:B26 B13:B14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7EE3-43D4-4897-AECC-739D6D5D56BA}">
  <sheetPr>
    <pageSetUpPr fitToPage="1"/>
  </sheetPr>
  <dimension ref="A1:O54"/>
  <sheetViews>
    <sheetView topLeftCell="B18" zoomScale="80" zoomScaleNormal="80" zoomScaleSheetLayoutView="53" workbookViewId="0">
      <selection activeCell="L20" sqref="L20"/>
    </sheetView>
  </sheetViews>
  <sheetFormatPr defaultColWidth="9.140625" defaultRowHeight="27.75" customHeight="1" x14ac:dyDescent="0.25"/>
  <cols>
    <col min="1" max="1" width="66" style="13" customWidth="1"/>
    <col min="2" max="2" width="41.7109375" style="45" customWidth="1"/>
    <col min="3" max="3" width="24.140625" style="11" customWidth="1"/>
    <col min="4" max="4" width="20.85546875" style="13" customWidth="1"/>
    <col min="5" max="5" width="28.85546875" style="13" customWidth="1"/>
    <col min="6" max="6" width="19.140625" style="13" customWidth="1"/>
    <col min="7" max="7" width="22.28515625" style="13" customWidth="1"/>
    <col min="8" max="8" width="22.42578125" style="13" customWidth="1"/>
    <col min="9" max="9" width="32.5703125" style="13" customWidth="1"/>
    <col min="10" max="10" width="26.7109375" style="13" customWidth="1"/>
    <col min="11" max="11" width="20.5703125" style="13" customWidth="1"/>
    <col min="12" max="12" width="21" style="13" customWidth="1"/>
    <col min="13" max="13" width="32.7109375" style="13" customWidth="1"/>
    <col min="14" max="16384" width="9.140625" style="13"/>
  </cols>
  <sheetData>
    <row r="1" spans="1:15" s="2" customFormat="1" ht="27.7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5"/>
      <c r="L1" s="95"/>
      <c r="M1" s="95"/>
    </row>
    <row r="2" spans="1:15" s="2" customFormat="1" ht="15" x14ac:dyDescent="0.25">
      <c r="A2" s="33" t="s">
        <v>1</v>
      </c>
      <c r="B2" s="45"/>
      <c r="C2" s="45"/>
      <c r="D2" s="13"/>
      <c r="E2" s="13"/>
      <c r="F2" s="13"/>
      <c r="G2" s="13"/>
      <c r="H2" s="13"/>
      <c r="I2" s="13"/>
      <c r="J2" s="13"/>
      <c r="K2" s="95"/>
      <c r="L2" s="95"/>
      <c r="M2" s="95"/>
    </row>
    <row r="3" spans="1:15" s="2" customFormat="1" ht="15" x14ac:dyDescent="0.25">
      <c r="A3" s="2" t="s">
        <v>2</v>
      </c>
      <c r="B3" s="45"/>
      <c r="C3" s="45"/>
      <c r="D3" s="13"/>
      <c r="E3" s="13"/>
      <c r="F3" s="13"/>
      <c r="G3" s="13"/>
      <c r="H3" s="13"/>
      <c r="I3" s="13"/>
      <c r="J3" s="13"/>
      <c r="K3" s="95"/>
      <c r="L3" s="95"/>
      <c r="M3" s="95"/>
    </row>
    <row r="4" spans="1:15" s="2" customFormat="1" ht="15" x14ac:dyDescent="0.25">
      <c r="A4" s="33" t="s">
        <v>3</v>
      </c>
      <c r="B4" s="45"/>
      <c r="C4" s="45"/>
      <c r="D4" s="13"/>
      <c r="E4" s="13"/>
      <c r="F4" s="13"/>
      <c r="G4" s="13"/>
      <c r="H4" s="13"/>
      <c r="I4" s="13"/>
      <c r="J4" s="13"/>
      <c r="K4" s="95"/>
      <c r="L4" s="95"/>
      <c r="M4" s="95"/>
    </row>
    <row r="5" spans="1:15" s="2" customFormat="1" ht="15" x14ac:dyDescent="0.25">
      <c r="A5" s="33" t="s">
        <v>4</v>
      </c>
      <c r="B5" s="3"/>
      <c r="C5" s="45"/>
      <c r="D5" s="13"/>
      <c r="E5" s="13"/>
      <c r="F5" s="13"/>
      <c r="G5" s="13"/>
      <c r="H5" s="13"/>
      <c r="I5" s="13"/>
      <c r="J5" s="13"/>
      <c r="K5" s="95"/>
      <c r="L5" s="95"/>
      <c r="M5" s="95"/>
    </row>
    <row r="6" spans="1:15" ht="27.75" customHeight="1" thickBot="1" x14ac:dyDescent="0.3">
      <c r="A6" s="97" t="s">
        <v>5</v>
      </c>
      <c r="B6" s="98"/>
      <c r="C6" s="98"/>
      <c r="D6" s="98"/>
      <c r="E6" s="98"/>
      <c r="F6" s="98"/>
      <c r="G6" s="98"/>
      <c r="H6" s="98"/>
      <c r="I6" s="98"/>
      <c r="J6" s="98"/>
      <c r="K6" s="95"/>
      <c r="L6" s="95"/>
      <c r="M6" s="95"/>
    </row>
    <row r="7" spans="1:15" s="9" customFormat="1" ht="27.75" customHeight="1" x14ac:dyDescent="0.25">
      <c r="A7" s="4" t="s">
        <v>6</v>
      </c>
      <c r="B7" s="5" t="s">
        <v>7</v>
      </c>
      <c r="C7" s="5" t="s">
        <v>8</v>
      </c>
      <c r="D7" s="6" t="s">
        <v>9</v>
      </c>
      <c r="E7" s="5" t="s">
        <v>10</v>
      </c>
      <c r="F7" s="5" t="s">
        <v>11</v>
      </c>
      <c r="G7" s="7" t="s">
        <v>12</v>
      </c>
      <c r="H7" s="7" t="s">
        <v>13</v>
      </c>
      <c r="I7" s="5" t="s">
        <v>14</v>
      </c>
      <c r="J7" s="8">
        <v>0.15</v>
      </c>
      <c r="K7" s="95"/>
      <c r="L7" s="95"/>
      <c r="M7" s="95"/>
      <c r="N7" s="23"/>
      <c r="O7" s="23"/>
    </row>
    <row r="8" spans="1:15" s="23" customFormat="1" ht="63" customHeight="1" x14ac:dyDescent="0.25">
      <c r="A8" s="99" t="str">
        <f>Lista!B2</f>
        <v xml:space="preserve">A-Garanzia del LEPS “Dimissioni protette” </v>
      </c>
      <c r="B8" s="47" t="s">
        <v>61</v>
      </c>
      <c r="C8" s="47" t="s">
        <v>49</v>
      </c>
      <c r="D8" s="38">
        <v>9000</v>
      </c>
      <c r="E8" s="64" t="s">
        <v>50</v>
      </c>
      <c r="F8" s="10">
        <v>1</v>
      </c>
      <c r="G8" s="38">
        <f>F8*D8</f>
        <v>9000</v>
      </c>
      <c r="H8" s="10"/>
      <c r="I8" s="38">
        <f>G8+H8</f>
        <v>9000</v>
      </c>
      <c r="J8" s="101"/>
      <c r="K8" s="95"/>
      <c r="L8" s="95"/>
      <c r="M8" s="95"/>
    </row>
    <row r="9" spans="1:15" s="23" customFormat="1" ht="63" customHeight="1" x14ac:dyDescent="0.25">
      <c r="A9" s="100"/>
      <c r="B9" s="47" t="s">
        <v>61</v>
      </c>
      <c r="C9" s="47" t="s">
        <v>51</v>
      </c>
      <c r="D9" s="38">
        <v>6000</v>
      </c>
      <c r="E9" s="64" t="s">
        <v>52</v>
      </c>
      <c r="F9" s="64">
        <v>1</v>
      </c>
      <c r="G9" s="38">
        <f t="shared" ref="G9:G10" si="0">F9*D9</f>
        <v>6000</v>
      </c>
      <c r="H9" s="10"/>
      <c r="I9" s="38">
        <f t="shared" ref="I9:I10" si="1">G9+H9</f>
        <v>6000</v>
      </c>
      <c r="J9" s="102"/>
      <c r="K9" s="95"/>
      <c r="L9" s="95"/>
      <c r="M9" s="95"/>
    </row>
    <row r="10" spans="1:15" s="23" customFormat="1" ht="63" customHeight="1" thickBot="1" x14ac:dyDescent="0.3">
      <c r="A10" s="100"/>
      <c r="B10" s="47" t="s">
        <v>53</v>
      </c>
      <c r="C10" s="47" t="s">
        <v>49</v>
      </c>
      <c r="D10" s="38">
        <v>5000</v>
      </c>
      <c r="E10" s="64" t="s">
        <v>54</v>
      </c>
      <c r="F10" s="64">
        <v>1</v>
      </c>
      <c r="G10" s="38">
        <f t="shared" si="0"/>
        <v>5000</v>
      </c>
      <c r="H10" s="10"/>
      <c r="I10" s="38">
        <f t="shared" si="1"/>
        <v>5000</v>
      </c>
      <c r="J10" s="102"/>
      <c r="K10" s="95"/>
      <c r="L10" s="95"/>
      <c r="M10" s="95"/>
    </row>
    <row r="11" spans="1:15" s="23" customFormat="1" ht="27.75" customHeight="1" thickBot="1" x14ac:dyDescent="0.3">
      <c r="A11" s="103" t="s">
        <v>15</v>
      </c>
      <c r="B11" s="104"/>
      <c r="C11" s="104"/>
      <c r="D11" s="104"/>
      <c r="E11" s="104"/>
      <c r="F11" s="104"/>
      <c r="G11" s="105"/>
      <c r="H11" s="35">
        <f>SUM(H8:H10)</f>
        <v>0</v>
      </c>
      <c r="I11" s="35">
        <f>SUM(I8:I10)</f>
        <v>20000</v>
      </c>
      <c r="J11" s="36">
        <f>I11*$J$7</f>
        <v>3000</v>
      </c>
      <c r="K11" s="95"/>
      <c r="L11" s="95"/>
      <c r="M11" s="95"/>
    </row>
    <row r="12" spans="1:15" s="9" customFormat="1" ht="27.75" customHeight="1" x14ac:dyDescent="0.25">
      <c r="A12" s="4" t="s">
        <v>6</v>
      </c>
      <c r="B12" s="46" t="s">
        <v>7</v>
      </c>
      <c r="C12" s="5" t="s">
        <v>8</v>
      </c>
      <c r="D12" s="6" t="s">
        <v>9</v>
      </c>
      <c r="E12" s="5" t="s">
        <v>10</v>
      </c>
      <c r="F12" s="5" t="s">
        <v>11</v>
      </c>
      <c r="G12" s="7" t="s">
        <v>12</v>
      </c>
      <c r="H12" s="7" t="s">
        <v>13</v>
      </c>
      <c r="I12" s="5" t="s">
        <v>14</v>
      </c>
      <c r="J12" s="59"/>
      <c r="K12" s="95"/>
      <c r="L12" s="95"/>
      <c r="M12" s="95"/>
      <c r="N12" s="23"/>
      <c r="O12" s="23"/>
    </row>
    <row r="13" spans="1:15" ht="27.75" customHeight="1" x14ac:dyDescent="0.25">
      <c r="A13" s="99" t="str">
        <f>Lista!B3</f>
        <v>B-Rafforzamento dell’offerta di servizi di assistenza domiciliare socio-assistenziale</v>
      </c>
      <c r="B13" s="48" t="s">
        <v>65</v>
      </c>
      <c r="C13" s="48" t="s">
        <v>56</v>
      </c>
      <c r="D13" s="38">
        <v>3000</v>
      </c>
      <c r="E13" s="64" t="s">
        <v>57</v>
      </c>
      <c r="F13" s="10">
        <v>10</v>
      </c>
      <c r="G13" s="38">
        <f>F13*D13</f>
        <v>30000</v>
      </c>
      <c r="H13" s="10"/>
      <c r="I13" s="38">
        <f>G13+H13</f>
        <v>30000</v>
      </c>
      <c r="J13" s="60"/>
      <c r="K13" s="95"/>
      <c r="L13" s="95"/>
      <c r="M13" s="95"/>
      <c r="N13" s="23"/>
      <c r="O13" s="23"/>
    </row>
    <row r="14" spans="1:15" ht="27.75" customHeight="1" thickBot="1" x14ac:dyDescent="0.3">
      <c r="A14" s="100"/>
      <c r="B14" s="48" t="s">
        <v>65</v>
      </c>
      <c r="C14" s="48" t="s">
        <v>58</v>
      </c>
      <c r="D14" s="38">
        <v>60000</v>
      </c>
      <c r="E14" s="48" t="s">
        <v>59</v>
      </c>
      <c r="F14" s="10">
        <v>1</v>
      </c>
      <c r="G14" s="38">
        <f t="shared" ref="G14" si="2">F14*D14</f>
        <v>60000</v>
      </c>
      <c r="H14" s="10"/>
      <c r="I14" s="38">
        <f>G14+H14</f>
        <v>60000</v>
      </c>
      <c r="J14" s="60"/>
      <c r="K14" s="95"/>
      <c r="L14" s="95"/>
      <c r="M14" s="95"/>
      <c r="N14" s="23"/>
      <c r="O14" s="23"/>
    </row>
    <row r="15" spans="1:15" s="23" customFormat="1" ht="27.75" customHeight="1" thickBot="1" x14ac:dyDescent="0.3">
      <c r="A15" s="103" t="s">
        <v>16</v>
      </c>
      <c r="B15" s="104"/>
      <c r="C15" s="104"/>
      <c r="D15" s="104"/>
      <c r="E15" s="104"/>
      <c r="F15" s="104"/>
      <c r="G15" s="105"/>
      <c r="H15" s="35">
        <f>SUM(H13:H14)</f>
        <v>0</v>
      </c>
      <c r="I15" s="37">
        <f>SUM(I13:I14)</f>
        <v>90000</v>
      </c>
      <c r="J15" s="36">
        <f>I15*$J$7</f>
        <v>13500</v>
      </c>
      <c r="K15" s="95"/>
      <c r="L15" s="95"/>
      <c r="M15" s="95"/>
    </row>
    <row r="16" spans="1:15" ht="27.75" customHeight="1" thickBot="1" x14ac:dyDescent="0.3">
      <c r="A16" s="106" t="s">
        <v>17</v>
      </c>
      <c r="B16" s="107"/>
      <c r="C16" s="107"/>
      <c r="D16" s="107"/>
      <c r="E16" s="107"/>
      <c r="F16" s="107"/>
      <c r="G16" s="107"/>
      <c r="H16" s="108"/>
      <c r="I16" s="25">
        <f>I11+I15</f>
        <v>110000</v>
      </c>
      <c r="J16" s="58">
        <f>110000-I16</f>
        <v>0</v>
      </c>
      <c r="K16" s="95"/>
      <c r="L16" s="95"/>
      <c r="M16" s="95"/>
    </row>
    <row r="17" spans="1:13" ht="15.75" thickBot="1" x14ac:dyDescent="0.3">
      <c r="A17" s="23"/>
      <c r="B17" s="49"/>
      <c r="C17" s="53"/>
      <c r="D17" s="23"/>
      <c r="E17" s="23"/>
      <c r="F17" s="23"/>
      <c r="G17" s="14"/>
      <c r="H17" s="14"/>
      <c r="I17" s="14"/>
      <c r="J17" s="23"/>
      <c r="K17" s="96"/>
      <c r="L17" s="96"/>
      <c r="M17" s="96"/>
    </row>
    <row r="18" spans="1:13" ht="27.75" customHeight="1" thickBot="1" x14ac:dyDescent="0.3">
      <c r="A18" s="114" t="s">
        <v>18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6"/>
      <c r="L18" s="116"/>
      <c r="M18" s="117"/>
    </row>
    <row r="19" spans="1:13" s="19" customFormat="1" ht="63.75" customHeight="1" x14ac:dyDescent="0.25">
      <c r="A19" s="15" t="s">
        <v>6</v>
      </c>
      <c r="B19" s="50" t="s">
        <v>7</v>
      </c>
      <c r="C19" s="54" t="s">
        <v>8</v>
      </c>
      <c r="D19" s="17" t="s">
        <v>19</v>
      </c>
      <c r="E19" s="18" t="s">
        <v>9</v>
      </c>
      <c r="F19" s="16" t="s">
        <v>10</v>
      </c>
      <c r="G19" s="16" t="s">
        <v>11</v>
      </c>
      <c r="H19" s="16" t="s">
        <v>20</v>
      </c>
      <c r="I19" s="16" t="s">
        <v>13</v>
      </c>
      <c r="J19" s="16" t="s">
        <v>14</v>
      </c>
      <c r="K19" s="30" t="s">
        <v>21</v>
      </c>
      <c r="L19" s="30" t="s">
        <v>22</v>
      </c>
      <c r="M19" s="31" t="s">
        <v>23</v>
      </c>
    </row>
    <row r="20" spans="1:13" ht="48.75" customHeight="1" x14ac:dyDescent="0.25">
      <c r="A20" s="99" t="str">
        <f>Lista!B2</f>
        <v xml:space="preserve">A-Garanzia del LEPS “Dimissioni protette” </v>
      </c>
      <c r="B20" s="68" t="s">
        <v>61</v>
      </c>
      <c r="C20" s="68" t="s">
        <v>49</v>
      </c>
      <c r="D20" s="69"/>
      <c r="E20" s="69">
        <v>8000</v>
      </c>
      <c r="F20" s="70" t="s">
        <v>50</v>
      </c>
      <c r="G20" s="76">
        <v>1</v>
      </c>
      <c r="H20" s="69">
        <f>G20*E20</f>
        <v>8000</v>
      </c>
      <c r="I20" s="71"/>
      <c r="J20" s="72">
        <f>H20+I20</f>
        <v>8000</v>
      </c>
      <c r="K20" s="74">
        <f>J20-I8</f>
        <v>-1000</v>
      </c>
      <c r="L20" s="73">
        <f>IF(ABS(J20-I8)&gt;$J$11,((J20-I8))/$I$11,((J20-I8))/$I$11)</f>
        <v>-0.05</v>
      </c>
      <c r="M20" s="75" t="s">
        <v>60</v>
      </c>
    </row>
    <row r="21" spans="1:13" ht="48.75" customHeight="1" x14ac:dyDescent="0.25">
      <c r="A21" s="100"/>
      <c r="B21" s="47" t="s">
        <v>61</v>
      </c>
      <c r="C21" s="47" t="s">
        <v>51</v>
      </c>
      <c r="D21" s="38"/>
      <c r="E21" s="38">
        <v>6000</v>
      </c>
      <c r="F21" s="90" t="s">
        <v>52</v>
      </c>
      <c r="G21" s="64">
        <v>1</v>
      </c>
      <c r="H21" s="38">
        <f t="shared" ref="H21:H22" si="3">G21*E21</f>
        <v>6000</v>
      </c>
      <c r="I21" s="21"/>
      <c r="J21" s="20">
        <f t="shared" ref="J21:J22" si="4">H21+I21</f>
        <v>6000</v>
      </c>
      <c r="K21" s="12">
        <f>J21-I9</f>
        <v>0</v>
      </c>
      <c r="L21" s="32">
        <f>IF(ABS(J21-I9)&gt;$J$11,((J21-I9))/$I$11,((J21-I9))/$I$11)</f>
        <v>0</v>
      </c>
      <c r="M21" s="91"/>
    </row>
    <row r="22" spans="1:13" ht="48.75" customHeight="1" x14ac:dyDescent="0.25">
      <c r="A22" s="100"/>
      <c r="B22" s="68" t="s">
        <v>53</v>
      </c>
      <c r="C22" s="68" t="s">
        <v>49</v>
      </c>
      <c r="D22" s="69"/>
      <c r="E22" s="69">
        <v>6000</v>
      </c>
      <c r="F22" s="70" t="s">
        <v>54</v>
      </c>
      <c r="G22" s="70">
        <v>1</v>
      </c>
      <c r="H22" s="69">
        <f t="shared" si="3"/>
        <v>6000</v>
      </c>
      <c r="I22" s="71"/>
      <c r="J22" s="72">
        <f t="shared" si="4"/>
        <v>6000</v>
      </c>
      <c r="K22" s="74">
        <f>J22-I10</f>
        <v>1000</v>
      </c>
      <c r="L22" s="73">
        <f>IF(ABS(J22-I10)&gt;$J$11,((J22-I10))/$I$11,((J22-I10))/$I$11)</f>
        <v>0.05</v>
      </c>
      <c r="M22" s="75" t="s">
        <v>60</v>
      </c>
    </row>
    <row r="23" spans="1:13" ht="27.75" customHeight="1" x14ac:dyDescent="0.25">
      <c r="A23" s="118" t="s">
        <v>24</v>
      </c>
      <c r="B23" s="119"/>
      <c r="C23" s="119"/>
      <c r="D23" s="119"/>
      <c r="E23" s="119"/>
      <c r="F23" s="119"/>
      <c r="G23" s="119"/>
      <c r="H23" s="22"/>
      <c r="I23" s="22"/>
      <c r="J23" s="35">
        <f>SUM(J20:J22)</f>
        <v>20000</v>
      </c>
      <c r="K23" s="35">
        <f>SUM(K20:K22)</f>
        <v>0</v>
      </c>
      <c r="L23" s="35"/>
      <c r="M23" s="35"/>
    </row>
    <row r="24" spans="1:13" ht="27.75" customHeight="1" x14ac:dyDescent="0.25">
      <c r="A24" s="99" t="str">
        <f>Lista!B3</f>
        <v>B-Rafforzamento dell’offerta di servizi di assistenza domiciliare socio-assistenziale</v>
      </c>
      <c r="B24" s="50" t="s">
        <v>7</v>
      </c>
      <c r="C24" s="55" t="s">
        <v>8</v>
      </c>
      <c r="D24" s="27" t="s">
        <v>19</v>
      </c>
      <c r="E24" s="28" t="s">
        <v>9</v>
      </c>
      <c r="F24" s="29" t="s">
        <v>10</v>
      </c>
      <c r="G24" s="29" t="s">
        <v>11</v>
      </c>
      <c r="H24" s="29" t="s">
        <v>20</v>
      </c>
      <c r="I24" s="29" t="s">
        <v>13</v>
      </c>
      <c r="J24" s="29" t="s">
        <v>14</v>
      </c>
      <c r="K24" s="30" t="s">
        <v>21</v>
      </c>
      <c r="L24" s="30" t="s">
        <v>22</v>
      </c>
      <c r="M24" s="31" t="s">
        <v>23</v>
      </c>
    </row>
    <row r="25" spans="1:13" ht="27.75" customHeight="1" x14ac:dyDescent="0.25">
      <c r="A25" s="100"/>
      <c r="B25" s="48" t="s">
        <v>65</v>
      </c>
      <c r="C25" s="48" t="s">
        <v>56</v>
      </c>
      <c r="D25" s="38"/>
      <c r="E25" s="38">
        <v>3000</v>
      </c>
      <c r="F25" s="64" t="s">
        <v>57</v>
      </c>
      <c r="G25" s="10">
        <v>10</v>
      </c>
      <c r="H25" s="38">
        <f t="shared" ref="H25:H26" si="5">G25*E25</f>
        <v>30000</v>
      </c>
      <c r="I25" s="21"/>
      <c r="J25" s="20">
        <f>H25+I25</f>
        <v>30000</v>
      </c>
      <c r="K25" s="12">
        <f>J25-I13</f>
        <v>0</v>
      </c>
      <c r="L25" s="32">
        <f>IF(ABS(J25-I13)&gt;$J$15,((J25-I13))/$I$15,((J25-I13))/$I$15)</f>
        <v>0</v>
      </c>
      <c r="M25" s="34"/>
    </row>
    <row r="26" spans="1:13" ht="75" customHeight="1" x14ac:dyDescent="0.25">
      <c r="A26" s="100"/>
      <c r="B26" s="48" t="s">
        <v>65</v>
      </c>
      <c r="C26" s="48" t="s">
        <v>58</v>
      </c>
      <c r="D26" s="38"/>
      <c r="E26" s="38">
        <v>60000</v>
      </c>
      <c r="F26" s="90" t="s">
        <v>59</v>
      </c>
      <c r="G26" s="10">
        <v>1</v>
      </c>
      <c r="H26" s="38">
        <f t="shared" si="5"/>
        <v>60000</v>
      </c>
      <c r="I26" s="21"/>
      <c r="J26" s="20">
        <f>H26+I26</f>
        <v>60000</v>
      </c>
      <c r="K26" s="12">
        <f>J26-I14</f>
        <v>0</v>
      </c>
      <c r="L26" s="32">
        <f>IF(ABS(J26-I14)&gt;$J$15,((J26-I14))/$I$15,((J26-I14))/$I$15)</f>
        <v>0</v>
      </c>
      <c r="M26" s="91"/>
    </row>
    <row r="27" spans="1:13" ht="27.75" customHeight="1" thickBot="1" x14ac:dyDescent="0.3">
      <c r="A27" s="120" t="s">
        <v>25</v>
      </c>
      <c r="B27" s="121"/>
      <c r="C27" s="121"/>
      <c r="D27" s="121"/>
      <c r="E27" s="121"/>
      <c r="F27" s="121"/>
      <c r="G27" s="121"/>
      <c r="H27" s="122"/>
      <c r="I27" s="22"/>
      <c r="J27" s="35">
        <f>SUM(J25:J26)</f>
        <v>90000</v>
      </c>
      <c r="K27" s="35">
        <f>SUM(K25:K26)</f>
        <v>0</v>
      </c>
      <c r="L27" s="35"/>
      <c r="M27" s="35"/>
    </row>
    <row r="28" spans="1:13" ht="27.75" customHeight="1" thickBot="1" x14ac:dyDescent="0.3">
      <c r="A28" s="106" t="s">
        <v>17</v>
      </c>
      <c r="B28" s="107"/>
      <c r="C28" s="107"/>
      <c r="D28" s="107"/>
      <c r="E28" s="107"/>
      <c r="F28" s="107"/>
      <c r="G28" s="107"/>
      <c r="H28" s="107"/>
      <c r="I28" s="108"/>
      <c r="J28" s="39">
        <f>J23+J27</f>
        <v>110000</v>
      </c>
      <c r="K28" s="39">
        <f>K27+K23</f>
        <v>0</v>
      </c>
      <c r="L28" s="39"/>
      <c r="M28" s="39"/>
    </row>
    <row r="29" spans="1:13" ht="15.75" thickBot="1" x14ac:dyDescent="0.3">
      <c r="A29" s="40"/>
      <c r="B29" s="51"/>
      <c r="C29" s="56"/>
      <c r="D29" s="40"/>
      <c r="E29" s="40"/>
      <c r="F29" s="40"/>
      <c r="G29" s="40"/>
      <c r="H29" s="40"/>
      <c r="I29" s="40"/>
      <c r="J29" s="77">
        <f>J28-I16</f>
        <v>0</v>
      </c>
      <c r="K29" s="78">
        <f>K28</f>
        <v>0</v>
      </c>
      <c r="L29" s="40"/>
      <c r="M29" s="40"/>
    </row>
    <row r="30" spans="1:13" ht="66" customHeight="1" thickBot="1" x14ac:dyDescent="0.3">
      <c r="A30" s="23"/>
      <c r="B30" s="49"/>
      <c r="C30" s="53"/>
      <c r="D30" s="23"/>
      <c r="E30" s="23"/>
      <c r="F30" s="23"/>
      <c r="G30" s="23"/>
      <c r="H30" s="23"/>
      <c r="I30" s="23"/>
      <c r="J30" s="65" t="s">
        <v>26</v>
      </c>
      <c r="K30" s="66" t="s">
        <v>27</v>
      </c>
      <c r="L30" s="23"/>
      <c r="M30" s="23"/>
    </row>
    <row r="31" spans="1:13" ht="39" customHeight="1" thickBot="1" x14ac:dyDescent="0.3">
      <c r="A31" s="109" t="s">
        <v>28</v>
      </c>
      <c r="B31" s="110"/>
      <c r="C31" s="110"/>
      <c r="D31" s="111"/>
      <c r="E31" s="112"/>
      <c r="F31" s="113"/>
      <c r="G31" s="113"/>
      <c r="H31" s="113"/>
      <c r="I31" s="113"/>
      <c r="J31" s="113"/>
      <c r="K31" s="113"/>
      <c r="L31" s="113"/>
      <c r="M31" s="113"/>
    </row>
    <row r="32" spans="1:13" s="23" customFormat="1" ht="27.75" customHeight="1" x14ac:dyDescent="0.25">
      <c r="A32" s="82" t="s">
        <v>29</v>
      </c>
      <c r="B32" s="83" t="s">
        <v>30</v>
      </c>
      <c r="C32" s="84" t="s">
        <v>31</v>
      </c>
      <c r="D32" s="85" t="s">
        <v>32</v>
      </c>
      <c r="E32" s="112"/>
      <c r="F32" s="113"/>
      <c r="G32" s="113"/>
      <c r="H32" s="113"/>
      <c r="I32" s="113"/>
      <c r="J32" s="113"/>
      <c r="K32" s="113"/>
      <c r="L32" s="113"/>
      <c r="M32" s="113"/>
    </row>
    <row r="33" spans="1:13" ht="47.25" customHeight="1" x14ac:dyDescent="0.25">
      <c r="A33" s="86" t="s">
        <v>33</v>
      </c>
      <c r="B33" s="26">
        <f>I11</f>
        <v>20000</v>
      </c>
      <c r="C33" s="57">
        <f>J23</f>
        <v>20000</v>
      </c>
      <c r="D33" s="80">
        <f>C33-B33</f>
        <v>0</v>
      </c>
      <c r="E33" s="112"/>
      <c r="F33" s="113"/>
      <c r="G33" s="113"/>
      <c r="H33" s="113"/>
      <c r="I33" s="113"/>
      <c r="J33" s="113"/>
      <c r="K33" s="113"/>
      <c r="L33" s="113"/>
      <c r="M33" s="113"/>
    </row>
    <row r="34" spans="1:13" ht="47.25" customHeight="1" thickBot="1" x14ac:dyDescent="0.3">
      <c r="A34" s="88" t="s">
        <v>34</v>
      </c>
      <c r="B34" s="26">
        <f>I15</f>
        <v>90000</v>
      </c>
      <c r="C34" s="57">
        <f>J27</f>
        <v>90000</v>
      </c>
      <c r="D34" s="80">
        <f>C34-B34</f>
        <v>0</v>
      </c>
      <c r="E34" s="112"/>
      <c r="F34" s="113"/>
      <c r="G34" s="113"/>
      <c r="H34" s="113"/>
      <c r="I34" s="113"/>
      <c r="J34" s="113"/>
      <c r="K34" s="113"/>
      <c r="L34" s="113"/>
      <c r="M34" s="113"/>
    </row>
    <row r="35" spans="1:13" ht="27.75" customHeight="1" thickBot="1" x14ac:dyDescent="0.3">
      <c r="A35" s="89" t="s">
        <v>17</v>
      </c>
      <c r="B35" s="87">
        <f>SUM(B33:B34)</f>
        <v>110000</v>
      </c>
      <c r="C35" s="52">
        <f>SUM(C33:C34)</f>
        <v>110000</v>
      </c>
      <c r="D35" s="81">
        <f>SUM(D33:D34)</f>
        <v>0</v>
      </c>
      <c r="E35" s="112"/>
      <c r="F35" s="113"/>
      <c r="G35" s="113"/>
      <c r="H35" s="113"/>
      <c r="I35" s="113"/>
      <c r="J35" s="113"/>
      <c r="K35" s="113"/>
      <c r="L35" s="113"/>
      <c r="M35" s="113"/>
    </row>
    <row r="36" spans="1:13" ht="27.75" customHeight="1" x14ac:dyDescent="0.25">
      <c r="A36" s="62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1:13" ht="27.75" customHeight="1" x14ac:dyDescent="0.25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</row>
    <row r="38" spans="1:13" ht="27.75" customHeight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27.75" customHeight="1" x14ac:dyDescent="0.25">
      <c r="A39" s="41" t="s">
        <v>35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3" ht="27.75" customHeight="1" x14ac:dyDescent="0.25">
      <c r="A40" s="42" t="s">
        <v>36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27.75" customHeight="1" x14ac:dyDescent="0.25">
      <c r="A41" s="43" t="s">
        <v>37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27.75" customHeight="1" x14ac:dyDescent="0.25">
      <c r="A42" s="61" t="s">
        <v>38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27.75" customHeight="1" x14ac:dyDescent="0.25">
      <c r="A43" s="61" t="s">
        <v>39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27.75" customHeight="1" x14ac:dyDescent="0.25">
      <c r="A44" s="61" t="s">
        <v>40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27.75" customHeight="1" x14ac:dyDescent="0.25">
      <c r="A45" s="61" t="s">
        <v>41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27.75" customHeight="1" x14ac:dyDescent="0.25">
      <c r="A46" s="61" t="s">
        <v>42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27.75" customHeight="1" x14ac:dyDescent="0.25">
      <c r="A47" s="61" t="s">
        <v>43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27.75" customHeight="1" x14ac:dyDescent="0.25">
      <c r="A48" s="61" t="s">
        <v>44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27.75" customHeight="1" x14ac:dyDescent="0.25">
      <c r="A49" s="61" t="s">
        <v>45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27.75" customHeight="1" x14ac:dyDescent="0.25">
      <c r="A50" s="61" t="s">
        <v>46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27.75" customHeight="1" x14ac:dyDescent="0.25">
      <c r="A51" s="61" t="s">
        <v>47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27.75" customHeight="1" x14ac:dyDescent="0.25">
      <c r="A52" s="61" t="s">
        <v>48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27.75" customHeight="1" x14ac:dyDescent="0.25">
      <c r="I53" s="44"/>
    </row>
    <row r="54" spans="1:13" ht="27.75" customHeight="1" x14ac:dyDescent="0.25">
      <c r="I54" s="44"/>
    </row>
  </sheetData>
  <dataConsolidate/>
  <mergeCells count="19">
    <mergeCell ref="A31:D31"/>
    <mergeCell ref="A37:A38"/>
    <mergeCell ref="B37:M52"/>
    <mergeCell ref="E31:M35"/>
    <mergeCell ref="A18:M18"/>
    <mergeCell ref="A20:A22"/>
    <mergeCell ref="A23:G23"/>
    <mergeCell ref="A24:A26"/>
    <mergeCell ref="A27:H27"/>
    <mergeCell ref="A28:I28"/>
    <mergeCell ref="A1:J1"/>
    <mergeCell ref="K1:M17"/>
    <mergeCell ref="A6:J6"/>
    <mergeCell ref="A8:A10"/>
    <mergeCell ref="J8:J10"/>
    <mergeCell ref="A11:G11"/>
    <mergeCell ref="A13:A14"/>
    <mergeCell ref="A15:G15"/>
    <mergeCell ref="A16:H16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391A1EF-4896-4524-A83B-6547CBBC944B}">
          <x14:formula1>
            <xm:f>Lista!$C$4</xm:f>
          </x14:formula1>
          <xm:sqref>B25:B26 B13:B14</xm:sqref>
        </x14:dataValidation>
        <x14:dataValidation type="list" allowBlank="1" showInputMessage="1" showErrorMessage="1" xr:uid="{2013D86A-E13F-4142-B478-000E53D4F2AB}">
          <x14:formula1>
            <xm:f>Lista!$C$2:$C$3</xm:f>
          </x14:formula1>
          <xm:sqref>B20:B22 B8:B10</xm:sqref>
        </x14:dataValidation>
        <x14:dataValidation type="list" allowBlank="1" showInputMessage="1" showErrorMessage="1" xr:uid="{7546A7D4-202D-4A41-AD01-6DFF4D612BD1}">
          <x14:formula1>
            <xm:f>Lista!$B$2:$B$4</xm:f>
          </x14:formula1>
          <xm:sqref>A8 A20</xm:sqref>
        </x14:dataValidation>
        <x14:dataValidation type="list" allowBlank="1" showInputMessage="1" showErrorMessage="1" xr:uid="{9E6AAC0C-15CD-4530-A7DA-7802A4AD6787}">
          <x14:formula1>
            <xm:f>Lista!$D$1:$D$20</xm:f>
          </x14:formula1>
          <xm:sqref>C8:C10 C20:C22 C13:C14 C25:C26</xm:sqref>
        </x14:dataValidation>
        <x14:dataValidation type="list" allowBlank="1" showInputMessage="1" showErrorMessage="1" xr:uid="{D5F607DF-D76D-49FE-A778-34263159A2A6}">
          <x14:formula1>
            <xm:f>Lista!$E$2:$E$7</xm:f>
          </x14:formula1>
          <xm:sqref>D20:D22 D25:D26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EB1C-6980-42F5-B79C-4B57AFAD3381}">
  <dimension ref="B2:E8"/>
  <sheetViews>
    <sheetView topLeftCell="B2" zoomScaleNormal="100" zoomScaleSheetLayoutView="100" workbookViewId="0">
      <selection activeCell="B26" sqref="B25:B26"/>
    </sheetView>
  </sheetViews>
  <sheetFormatPr defaultRowHeight="15" x14ac:dyDescent="0.25"/>
  <cols>
    <col min="2" max="2" width="71.7109375" style="1" customWidth="1"/>
    <col min="3" max="3" width="45.5703125" style="1" customWidth="1"/>
    <col min="4" max="4" width="45.85546875" style="1" customWidth="1"/>
    <col min="5" max="5" width="72" style="1" customWidth="1"/>
  </cols>
  <sheetData>
    <row r="2" spans="2:5" ht="51.75" x14ac:dyDescent="0.25">
      <c r="B2" s="1" t="s">
        <v>33</v>
      </c>
      <c r="C2" s="63" t="s">
        <v>61</v>
      </c>
      <c r="D2" s="1" t="s">
        <v>63</v>
      </c>
      <c r="E2" s="24" t="s">
        <v>62</v>
      </c>
    </row>
    <row r="3" spans="2:5" ht="24" x14ac:dyDescent="0.25">
      <c r="B3" s="1" t="s">
        <v>34</v>
      </c>
      <c r="C3" s="63" t="s">
        <v>53</v>
      </c>
      <c r="D3" s="1" t="s">
        <v>51</v>
      </c>
      <c r="E3" s="24" t="s">
        <v>64</v>
      </c>
    </row>
    <row r="4" spans="2:5" ht="57.75" customHeight="1" x14ac:dyDescent="0.25">
      <c r="C4" s="1" t="s">
        <v>65</v>
      </c>
      <c r="D4" s="1" t="s">
        <v>67</v>
      </c>
      <c r="E4" s="24" t="s">
        <v>66</v>
      </c>
    </row>
    <row r="5" spans="2:5" ht="57.75" customHeight="1" x14ac:dyDescent="0.25">
      <c r="D5" s="1" t="s">
        <v>49</v>
      </c>
      <c r="E5" s="24" t="s">
        <v>68</v>
      </c>
    </row>
    <row r="6" spans="2:5" ht="30" x14ac:dyDescent="0.25">
      <c r="D6" s="1" t="s">
        <v>70</v>
      </c>
      <c r="E6" s="67" t="s">
        <v>69</v>
      </c>
    </row>
    <row r="7" spans="2:5" ht="24" x14ac:dyDescent="0.25">
      <c r="D7" s="1" t="s">
        <v>56</v>
      </c>
      <c r="E7" s="24" t="s">
        <v>71</v>
      </c>
    </row>
    <row r="8" spans="2:5" x14ac:dyDescent="0.25">
      <c r="D8" s="1" t="s">
        <v>72</v>
      </c>
    </row>
  </sheetData>
  <sortState xmlns:xlrd2="http://schemas.microsoft.com/office/spreadsheetml/2017/richdata2" ref="D2:D13">
    <sortCondition ref="D2:D13"/>
  </sortState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 2_Piano finanziario</vt:lpstr>
      <vt:lpstr>Esempio solo autorizzazioni </vt:lpstr>
      <vt:lpstr>Esempio solo comunicazioni</vt:lpstr>
      <vt:lpstr>Lista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Manzoni Francesca</dc:creator>
  <cp:keywords/>
  <dc:description/>
  <cp:lastModifiedBy>Manzoni Francesca</cp:lastModifiedBy>
  <cp:revision/>
  <dcterms:created xsi:type="dcterms:W3CDTF">2023-03-16T11:40:44Z</dcterms:created>
  <dcterms:modified xsi:type="dcterms:W3CDTF">2023-11-02T13:45:27Z</dcterms:modified>
  <cp:category/>
  <cp:contentStatus/>
</cp:coreProperties>
</file>